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6" windowHeight="12456" tabRatio="785" firstSheet="1" activeTab="2"/>
  </bookViews>
  <sheets>
    <sheet name="1. Harvest Data" sheetId="1" state="hidden" r:id="rId1"/>
    <sheet name="READ FIRST - HOW TO USE" sheetId="2" r:id="rId2"/>
    <sheet name="IN-FIELD DATA" sheetId="3" r:id="rId3"/>
    <sheet name="3. Visual Dashboard" sheetId="4" state="hidden" r:id="rId4"/>
    <sheet name="Optional Information &gt;" sheetId="5" state="hidden" r:id="rId5"/>
    <sheet name="FURTHER STAGES" sheetId="6" r:id="rId6"/>
    <sheet name="Reasons for Loss" sheetId="7" state="hidden" r:id="rId7"/>
    <sheet name="Metric Table" sheetId="8" state="hidden" r:id="rId8"/>
    <sheet name="Check your work" sheetId="9" state="hidden" r:id="rId9"/>
    <sheet name="Glossary" sheetId="10" state="hidden" r:id="rId10"/>
    <sheet name="Add'l Harvest Data" sheetId="11" state="hidden" r:id="rId11"/>
    <sheet name="Add'l Loss Data" sheetId="12" state="hidden" r:id="rId12"/>
    <sheet name="Add'l Reasons for Loss" sheetId="13" state="hidden" r:id="rId13"/>
    <sheet name="Add'l Visual Dashboard" sheetId="14" state="hidden" r:id="rId14"/>
    <sheet name="Add'l Metric Table" sheetId="15" state="hidden" r:id="rId15"/>
    <sheet name="Add'l Check your work" sheetId="16" state="hidden" r:id="rId16"/>
    <sheet name="Backend" sheetId="17" state="hidden" r:id="rId17"/>
    <sheet name="Contracts-Buyers Worksheet" sheetId="18" state="hidden" r:id="rId18"/>
    <sheet name="Contracts-Buyers Dashboard" sheetId="19" state="hidden" r:id="rId19"/>
    <sheet name="Crop Yields" sheetId="20" state="hidden" r:id="rId20"/>
    <sheet name="Storage Moisture Loss" sheetId="21" state="hidden" r:id="rId21"/>
    <sheet name="Lists" sheetId="22" state="hidden" r:id="rId22"/>
  </sheets>
  <definedNames>
    <definedName name="_xlfn.IFERROR" hidden="1">#NAME?</definedName>
    <definedName name="Crop_Type">#N/A</definedName>
    <definedName name="Edible__but_not_marketable_sample_in_lbs.">#N/A</definedName>
    <definedName name="End_of_Life">#N/A</definedName>
    <definedName name="In_Field_Loss">#N/A</definedName>
    <definedName name="On_Farm_Units">#N/A</definedName>
    <definedName name="Packinghouse_Loss">#N/A</definedName>
    <definedName name="_xlnm.Print_Area" localSheetId="5">#N/A</definedName>
    <definedName name="_xlnm.Print_Area" localSheetId="2">#N/A</definedName>
    <definedName name="Processing_Loss">#N/A</definedName>
    <definedName name="Storage_Loss">#N/A</definedName>
    <definedName name="Supply_Chain_Unit">#N/A</definedName>
    <definedName name="Yes_No">#N/A</definedName>
  </definedNames>
  <calcPr fullCalcOnLoad="1"/>
</workbook>
</file>

<file path=xl/comments6.xml><?xml version="1.0" encoding="utf-8"?>
<comments xmlns="http://schemas.openxmlformats.org/spreadsheetml/2006/main">
  <authors>
    <author>Richard Waite</author>
    <author>Kai Robertson</author>
    <author>tc={1F7A601C-07B4-4047-93F8-D6123DEAB634}</author>
  </authors>
  <commentList>
    <comment ref="C55" authorId="0">
      <text>
        <r>
          <rPr>
            <b/>
            <sz val="9"/>
            <rFont val="Tahoma"/>
            <family val="2"/>
          </rPr>
          <t>Definition:</t>
        </r>
        <r>
          <rPr>
            <sz val="9"/>
            <rFont val="Tahoma"/>
            <family val="2"/>
          </rPr>
          <t xml:space="preserve">
Sending material to an area of land or an excavated site that is specifically designed and built to receive wastes</t>
        </r>
      </text>
    </comment>
    <comment ref="C58" authorId="0">
      <text>
        <r>
          <rPr>
            <b/>
            <sz val="9"/>
            <rFont val="Tahoma"/>
            <family val="2"/>
          </rPr>
          <t>Definition:</t>
        </r>
        <r>
          <rPr>
            <sz val="9"/>
            <rFont val="Tahoma"/>
            <family val="2"/>
          </rPr>
          <t xml:space="preserve">
Abandoning material on land or disposing in the sea. This includes open dumps (i.e., uncovered, unlined), open burn (i.e., not in a controlled facility), the portion of harvested crops eaten by pests, and fish discards (the portion of total catch that is thrown away or slipped)</t>
        </r>
      </text>
    </comment>
    <comment ref="C56" authorId="0">
      <text>
        <r>
          <rPr>
            <b/>
            <sz val="9"/>
            <rFont val="Tahoma"/>
            <family val="2"/>
          </rPr>
          <t>Definition:</t>
        </r>
        <r>
          <rPr>
            <sz val="9"/>
            <rFont val="Tahoma"/>
            <family val="2"/>
          </rPr>
          <t xml:space="preserve">
Sending material down the sewer (with or without prior treatment), which may go to a facility designed to treat wastewater</t>
        </r>
      </text>
    </comment>
    <comment ref="C59" authorId="0">
      <text>
        <r>
          <rPr>
            <b/>
            <sz val="9"/>
            <rFont val="Tahoma"/>
            <family val="2"/>
          </rPr>
          <t xml:space="preserve">Definition: </t>
        </r>
        <r>
          <rPr>
            <sz val="9"/>
            <rFont val="Tahoma"/>
            <family val="2"/>
          </rPr>
          <t xml:space="preserve">
Sending material to a destination that is different from those provided. 
</t>
        </r>
        <r>
          <rPr>
            <b/>
            <sz val="9"/>
            <rFont val="Tahoma"/>
            <family val="2"/>
          </rPr>
          <t xml:space="preserve">Instructions: </t>
        </r>
        <r>
          <rPr>
            <sz val="9"/>
            <rFont val="Tahoma"/>
            <family val="2"/>
          </rPr>
          <t>Please enter a description of why it is not known.</t>
        </r>
      </text>
    </comment>
    <comment ref="C51" authorId="0">
      <text>
        <r>
          <rPr>
            <b/>
            <sz val="9"/>
            <rFont val="Tahoma"/>
            <family val="2"/>
          </rPr>
          <t>Definition:</t>
        </r>
        <r>
          <rPr>
            <sz val="9"/>
            <rFont val="Tahoma"/>
            <family val="2"/>
          </rPr>
          <t xml:space="preserve">
Breaking down material via bacteria in the absence of oxygen. This process generates biogas and nutrient-rich matter. Codigestion refers to the simultaneous anaerobic digestion of FLW and other organic material in one digester. This destination includes fermentation (converting carbohydrates—such as glucose, fructose, and sucrose—via microbes into alcohols in the absence of oxygen to create products such as biofuels)</t>
        </r>
      </text>
    </comment>
    <comment ref="C52" authorId="0">
      <text>
        <r>
          <rPr>
            <b/>
            <sz val="9"/>
            <rFont val="Tahoma"/>
            <family val="2"/>
          </rPr>
          <t>Definition:</t>
        </r>
        <r>
          <rPr>
            <sz val="9"/>
            <rFont val="Tahoma"/>
            <family val="2"/>
          </rPr>
          <t xml:space="preserve">
Breaking down material via bacteria in oxygen-rich environments. Composting refers to the production of organic material (via aerobic processes) that can be used as a soil amendment</t>
        </r>
      </text>
    </comment>
    <comment ref="C53" authorId="0">
      <text>
        <r>
          <rPr>
            <b/>
            <sz val="9"/>
            <rFont val="Tahoma"/>
            <family val="2"/>
          </rPr>
          <t>Definition:</t>
        </r>
        <r>
          <rPr>
            <sz val="9"/>
            <rFont val="Tahoma"/>
            <family val="2"/>
          </rPr>
          <t xml:space="preserve">
Sending material to a facility that is specifically designed for combustion in a controlled manner, which may include some form of energy recovery (this may also be referred to as incineration)</t>
        </r>
      </text>
    </comment>
    <comment ref="C54" authorId="0">
      <text>
        <r>
          <rPr>
            <b/>
            <sz val="9"/>
            <rFont val="Tahoma"/>
            <family val="2"/>
          </rPr>
          <t>Definition:</t>
        </r>
        <r>
          <rPr>
            <sz val="9"/>
            <rFont val="Tahoma"/>
            <family val="2"/>
          </rPr>
          <t xml:space="preserve">
Spreading, spraying, injecting, or incorporating organic material onto or below the surface of the land to enhance soil quality</t>
        </r>
      </text>
    </comment>
    <comment ref="C62" authorId="0">
      <text>
        <r>
          <rPr>
            <b/>
            <sz val="9"/>
            <rFont val="Tahoma"/>
            <family val="2"/>
          </rPr>
          <t>Definition:</t>
        </r>
        <r>
          <rPr>
            <sz val="9"/>
            <rFont val="Tahoma"/>
            <family val="2"/>
          </rPr>
          <t xml:space="preserve">
Converting material into industrial products. Examples include creating fibers for packaging material, creating bioplastics (e.g., polylactic acid), making “traditional” materials such as leather or feathers (e.g., for pillows), and rendering fat, oil, or grease into a raw material to make products such as soaps or cosmetics. If the outputs from this destination are biofuel products (e.g., biodiesel, fuel pellets), or unknown, the material shall be included in the “Other” destination. “Biochemical processing” does not refer to anaerobic digestion or production of bioethanol through fermentation. “Biochemical processing” does not refer to anaerobic digestion or production of bioethanol through fermentation.”</t>
        </r>
      </text>
    </comment>
    <comment ref="C61" authorId="0">
      <text>
        <r>
          <rPr>
            <b/>
            <sz val="9"/>
            <rFont val="Tahoma"/>
            <family val="2"/>
          </rPr>
          <t>Definition:</t>
        </r>
        <r>
          <rPr>
            <sz val="9"/>
            <rFont val="Tahoma"/>
            <family val="2"/>
          </rPr>
          <t xml:space="preserve">
Diverting material from the food supply chain (directly or after processing) to animals</t>
        </r>
      </text>
    </comment>
    <comment ref="C57" authorId="0">
      <text>
        <r>
          <rPr>
            <b/>
            <sz val="9"/>
            <rFont val="Tahoma"/>
            <family val="2"/>
          </rPr>
          <t>Definition:</t>
        </r>
        <r>
          <rPr>
            <sz val="9"/>
            <rFont val="Tahoma"/>
            <family val="2"/>
          </rPr>
          <t xml:space="preserve">
Leaving crops that were ready for harvest in the field or tilling them into the soil</t>
        </r>
      </text>
    </comment>
    <comment ref="C60" authorId="1">
      <text>
        <r>
          <rPr>
            <b/>
            <sz val="9"/>
            <rFont val="Tahoma"/>
            <family val="2"/>
          </rPr>
          <t>Kai Robertson:</t>
        </r>
        <r>
          <rPr>
            <sz val="9"/>
            <rFont val="Tahoma"/>
            <family val="2"/>
          </rPr>
          <t xml:space="preserve">
In the context of FLW prevention, only include redistributed surplus food where the food would otherwise have ended up as FLW, or would have been sent to one of the other destinations below.  This may include food redistributed by both charitable organisations (such as FareShare, Food Cycle) and commercial ones (such as Company Shop, who also operate Community Shop).  Where surplus is sold, explain why this qualifies as FLW prevention.  </t>
        </r>
      </text>
    </comment>
    <comment ref="L11" authorId="2">
      <text>
        <r>
          <rPr>
            <sz val="11"/>
            <color theme="1"/>
            <rFont val="Calibri"/>
            <family val="2"/>
          </rPr>
          <t xml:space="preserve">[Threaded comment]
Your version of Excel allows you to read this threaded comment; however, any edits to it will get removed if the file is opened in a newer version of Excel. Learn more: https://go.microsoft.com/fwlink/?linkid=870924
Comment:
    No further comments, I think this sheet is very clear. Would it be helpful to add in this tab and the previous, in big yellow text that runs diaganol to the right, "further details, explanations and definitions can all be found in Guidance"? or will that just look sloppy? </t>
        </r>
      </text>
    </comment>
  </commentList>
</comments>
</file>

<file path=xl/sharedStrings.xml><?xml version="1.0" encoding="utf-8"?>
<sst xmlns="http://schemas.openxmlformats.org/spreadsheetml/2006/main" count="1469" uniqueCount="500">
  <si>
    <t>required</t>
  </si>
  <si>
    <t>optional</t>
  </si>
  <si>
    <t>Harvest Data</t>
  </si>
  <si>
    <t xml:space="preserve">Use this tab to capture general data of your farm and full harvest. </t>
  </si>
  <si>
    <t>The next tab will be used to record data on your sample size, and other operations if applicable.</t>
  </si>
  <si>
    <t>State (2 letter abbrev)</t>
  </si>
  <si>
    <t>County</t>
  </si>
  <si>
    <t>Year</t>
  </si>
  <si>
    <t>Field/Block</t>
  </si>
  <si>
    <t>Crop Reported</t>
  </si>
  <si>
    <t>Harvest Start (mm/ddyy)</t>
  </si>
  <si>
    <t>Harvest End (mm/dd/yy)</t>
  </si>
  <si>
    <t>Yield per Acre (lb./acre)</t>
  </si>
  <si>
    <t>Avg Weight of Packed Containers (lb.)</t>
  </si>
  <si>
    <t>Rejection- crop returned by buyer/processor (lb.)</t>
  </si>
  <si>
    <t>Acres Planted</t>
  </si>
  <si>
    <t>total acres for crop, not just sample size</t>
  </si>
  <si>
    <t>Acres Harvested</t>
  </si>
  <si>
    <t>Immature Acres</t>
  </si>
  <si>
    <t>Opportunity Inputs</t>
  </si>
  <si>
    <t>The inputs below help identify your opportunity cost of harvesting marketable and edible product left in-field, which can be viewed in the Visual Dashboard.</t>
  </si>
  <si>
    <t>Units for below</t>
  </si>
  <si>
    <t>Input costs</t>
  </si>
  <si>
    <t>Wholesale Price for Marketable Product</t>
  </si>
  <si>
    <t>Food Bank Price per pound</t>
  </si>
  <si>
    <t>END OF SECTION. MOVE TO NEXT TAB</t>
  </si>
  <si>
    <t>HOW TO USE THIS WORKSHEET</t>
  </si>
  <si>
    <t>The information entered on this sheet can subsequently be used as the data inputs for the global online Farm Loss Tool.</t>
  </si>
  <si>
    <t>A few important notes:</t>
  </si>
  <si>
    <t>&gt; You can print this to write down details from the in-field sampling (or further stage data collection), or download it as an Excel to a device and enter the information electronically. This may be valuable where it's awkward (e.g., rainy) or difficult (e.g., no cell signal) to capture data directly in the online beta Farm Loss Tool.</t>
  </si>
  <si>
    <t>WORKSHEET TO GATHER SAMPLING DATA ON CROP UNHARVESTED</t>
  </si>
  <si>
    <t xml:space="preserve"> </t>
  </si>
  <si>
    <t>In-Field Data</t>
  </si>
  <si>
    <t>This sheet is to be used for gathering data on the AMOUNT of crop unharvested.</t>
  </si>
  <si>
    <t>The information entered on this sheet can subsequently be used as the data inputs for the global online farm loss tool.</t>
  </si>
  <si>
    <t>to be filled in</t>
  </si>
  <si>
    <t>pre-filled/can override</t>
  </si>
  <si>
    <t>Farm Name</t>
  </si>
  <si>
    <t>Crop Type</t>
  </si>
  <si>
    <t>Crop variety</t>
  </si>
  <si>
    <t>Harvest End Date (dd/mm/yy)</t>
  </si>
  <si>
    <t>Sorting Definitions</t>
  </si>
  <si>
    <r>
      <rPr>
        <b/>
        <sz val="11"/>
        <rFont val="Calibri"/>
        <family val="2"/>
      </rPr>
      <t>How do you define these categories for this crop?</t>
    </r>
    <r>
      <rPr>
        <sz val="11"/>
        <color theme="1"/>
        <rFont val="Calibri"/>
        <family val="2"/>
      </rPr>
      <t xml:space="preserve"> (e.g., marketable = certain size; edible/not mktable = too large/small)</t>
    </r>
  </si>
  <si>
    <t>Date Sampled (dd/mm/yy)</t>
  </si>
  <si>
    <t xml:space="preserve">   UNITS:</t>
  </si>
  <si>
    <r>
      <rPr>
        <b/>
        <sz val="11"/>
        <color indexed="8"/>
        <rFont val="Calibri"/>
        <family val="2"/>
      </rPr>
      <t xml:space="preserve">Marketable
</t>
    </r>
    <r>
      <rPr>
        <sz val="11"/>
        <color theme="1"/>
        <rFont val="Calibri"/>
        <family val="2"/>
      </rPr>
      <t xml:space="preserve">Meets buyers’ current quality specifications. </t>
    </r>
  </si>
  <si>
    <t>Gather equipment to use (measuring tape, flags [at least 2], harvest containers, harvesting tools [e.g., gloves], scale, clipboard and printout of this worksheet / electronic device for data and notes). If not weighing in field, scale isn't needed until step 5.</t>
  </si>
  <si>
    <r>
      <rPr>
        <b/>
        <sz val="11"/>
        <color indexed="8"/>
        <rFont val="Calibri"/>
        <family val="2"/>
      </rPr>
      <t xml:space="preserve">Edible, Not Marketable
</t>
    </r>
    <r>
      <rPr>
        <sz val="11"/>
        <color theme="1"/>
        <rFont val="Calibri"/>
        <family val="2"/>
      </rPr>
      <t xml:space="preserve">Does not meet buyers’ current quality specifications but is still considered edible for human consumption. </t>
    </r>
  </si>
  <si>
    <t>Number of Rows Sampled</t>
  </si>
  <si>
    <t>Each row (or other area) sampled counts as one sample.</t>
  </si>
  <si>
    <t>Width of Rows (ft. or m)</t>
  </si>
  <si>
    <t>Entering the width of the row (or other area) enables the data to be extrapolated to the entire field</t>
  </si>
  <si>
    <t>Length of Rows (ft. or m)</t>
  </si>
  <si>
    <t>Unit used for weight (lbs. or kg)</t>
  </si>
  <si>
    <r>
      <rPr>
        <b/>
        <sz val="11"/>
        <color indexed="8"/>
        <rFont val="Calibri"/>
        <family val="2"/>
      </rPr>
      <t xml:space="preserve">Spoiled/Inedible product
</t>
    </r>
    <r>
      <rPr>
        <sz val="11"/>
        <color indexed="8"/>
        <rFont val="Calibri"/>
        <family val="2"/>
      </rPr>
      <t>No longer considered fit for human consumption. May be from damage (e.g., pests, weather, disease, or decay).</t>
    </r>
  </si>
  <si>
    <t>Weigh samples and record in table below by category the amount collected from each row (remember to subtract container weight).</t>
  </si>
  <si>
    <t>Weight of Samples</t>
  </si>
  <si>
    <t>Sample 1</t>
  </si>
  <si>
    <t>Sample 2</t>
  </si>
  <si>
    <t>Sample 3</t>
  </si>
  <si>
    <t>Marketable</t>
  </si>
  <si>
    <t>Edible, Not Marketable</t>
  </si>
  <si>
    <t>Spoiled/Inedible Product</t>
  </si>
  <si>
    <t>Total</t>
  </si>
  <si>
    <t>Additional Details</t>
  </si>
  <si>
    <t>Yes/No</t>
  </si>
  <si>
    <t>If Yes, describe the parts:</t>
  </si>
  <si>
    <r>
      <rPr>
        <b/>
        <sz val="12"/>
        <color indexed="60"/>
        <rFont val="Calibri"/>
        <family val="2"/>
      </rPr>
      <t>3. Destinations of unharvested crop.</t>
    </r>
    <r>
      <rPr>
        <sz val="12"/>
        <color indexed="60"/>
        <rFont val="Calibri"/>
        <family val="2"/>
      </rPr>
      <t xml:space="preserve"> </t>
    </r>
    <r>
      <rPr>
        <sz val="12"/>
        <color indexed="8"/>
        <rFont val="Calibri"/>
        <family val="2"/>
      </rPr>
      <t xml:space="preserve">We have assumed 100% of the crop was left in the field. But if unharvested crop was taken off the field, edit below the destinations. Select from the drop down Destination 2 and adjust the percentages to sum up to 100%. </t>
    </r>
  </si>
  <si>
    <t> </t>
  </si>
  <si>
    <t>Destination 1</t>
  </si>
  <si>
    <t>Destination 2</t>
  </si>
  <si>
    <t>Destination 3</t>
  </si>
  <si>
    <t>For definitions of destinations, go to Further Stages tab and hover over the red triangle.</t>
  </si>
  <si>
    <t>Loss Destination</t>
  </si>
  <si>
    <t>Not harvested/plowed in</t>
  </si>
  <si>
    <t>Percentage to Destination</t>
  </si>
  <si>
    <t>(transport if applicable)</t>
  </si>
  <si>
    <t>Input Stages</t>
  </si>
  <si>
    <t/>
  </si>
  <si>
    <t>The Visual Dashboard automatically outputs results in pounds (lbs). If you'd like to see your results in Containers, please select containers in the UNITS dropdown.</t>
  </si>
  <si>
    <t>UNITS</t>
  </si>
  <si>
    <t>lb</t>
  </si>
  <si>
    <t>Crop</t>
  </si>
  <si>
    <t>Harvest Date</t>
  </si>
  <si>
    <t>Harvested Acres</t>
  </si>
  <si>
    <t>Sample Date</t>
  </si>
  <si>
    <t>Sampled Acres</t>
  </si>
  <si>
    <t>Sampled Field</t>
  </si>
  <si>
    <t>Potatoes</t>
  </si>
  <si>
    <t>lbs/acre</t>
  </si>
  <si>
    <t>PRODUCT LOSS PER ACRES HARVESTED</t>
  </si>
  <si>
    <t>CROP UTILIZATION</t>
  </si>
  <si>
    <t>Percent of a crop that was planted, raised to maturity, and harvested for its intended or alternative market</t>
  </si>
  <si>
    <t>EDIBLE LOSS (IN-FIELD)</t>
  </si>
  <si>
    <t>Crop left in-field that does not meet buyers' current quality specifications but is still considered edible for human consumption</t>
  </si>
  <si>
    <t>MARKETABLE LOSS (IN-FIELD)</t>
  </si>
  <si>
    <t>Crop loss that meets buyers' current quality expectations</t>
  </si>
  <si>
    <t>INEDIBLE LOSS (IN-FIELD)</t>
  </si>
  <si>
    <t>Crop that is damaged, diseased, showing signs of decay, or over mature</t>
  </si>
  <si>
    <t>LBS/ACRE</t>
  </si>
  <si>
    <t>LBS</t>
  </si>
  <si>
    <r>
      <t>1</t>
    </r>
    <r>
      <rPr>
        <b/>
        <sz val="9"/>
        <color indexed="23"/>
        <rFont val="Calibri"/>
        <family val="2"/>
      </rPr>
      <t xml:space="preserve">. PACKED IN BINS AT 50% WHOLESALE PRICE
</t>
    </r>
    <r>
      <rPr>
        <sz val="9"/>
        <color indexed="23"/>
        <rFont val="Calibri"/>
        <family val="2"/>
      </rPr>
      <t>When marketable and edible product are offered for sale in secondary market channels, paying growers 50% of the value of USDA No. 1 grade products.</t>
    </r>
  </si>
  <si>
    <r>
      <t xml:space="preserve">2. </t>
    </r>
    <r>
      <rPr>
        <b/>
        <sz val="9"/>
        <color indexed="23"/>
        <rFont val="Calibri"/>
        <family val="2"/>
      </rPr>
      <t xml:space="preserve">FIELD PACKED, SOLD IN BINS AT FOOD BANK $/LB. 
</t>
    </r>
    <r>
      <rPr>
        <sz val="9"/>
        <color indexed="23"/>
        <rFont val="Calibri"/>
        <family val="2"/>
      </rPr>
      <t>When marketable and edible product is offered for sale to food banks or other secondary channels using the price input on this sheet.</t>
    </r>
  </si>
  <si>
    <r>
      <t xml:space="preserve">3. </t>
    </r>
    <r>
      <rPr>
        <b/>
        <sz val="9"/>
        <color indexed="23"/>
        <rFont val="Calibri"/>
        <family val="2"/>
      </rPr>
      <t xml:space="preserve">PACKED IN CARTONS FOR WHOLESALE, EDIBLE PRODUCT PACKED IN BINS AT 50% WHOLESALE PRICE 
</t>
    </r>
    <r>
      <rPr>
        <sz val="9"/>
        <color indexed="23"/>
        <rFont val="Calibri"/>
        <family val="2"/>
      </rPr>
      <t>When marketable product is offered at full, wholesale price and edible products is offered at 50% of the value of USDA No. 1 grade products for edible.</t>
    </r>
  </si>
  <si>
    <r>
      <t xml:space="preserve">4. </t>
    </r>
    <r>
      <rPr>
        <b/>
        <sz val="9"/>
        <color indexed="23"/>
        <rFont val="Calibri"/>
        <family val="2"/>
      </rPr>
      <t xml:space="preserve">MARKETABLE PRODUCT PACKED IN CARTONS, EDIBLE PRODUCT PACKED IN BINS
</t>
    </r>
    <r>
      <rPr>
        <sz val="9"/>
        <color indexed="23"/>
        <rFont val="Calibri"/>
        <family val="2"/>
      </rPr>
      <t>When marketable product is offered at full, wholesale price and edible product is offered for sale at food banks or another secondary channel using the price input on this sheet.</t>
    </r>
  </si>
  <si>
    <t>Reasons for Loss by Stage (optional tab)</t>
  </si>
  <si>
    <t>To populate these charts, see the Reasons for Loss tab.</t>
  </si>
  <si>
    <t>Destinations of Loss by Stage (optional tab)</t>
  </si>
  <si>
    <t>Table of Contents</t>
  </si>
  <si>
    <t>Reasons for Loss</t>
  </si>
  <si>
    <t>Record reasons for loss, alternative destinations for loss, and moisture loss fluctuations here.</t>
  </si>
  <si>
    <t>Metric Table</t>
  </si>
  <si>
    <t>A summary of your results, which feeds the Visual Dashboard.</t>
  </si>
  <si>
    <t>Check your work</t>
  </si>
  <si>
    <t>Verify the automated calculations made in this tab based on the inputs you provided in the required tabs.</t>
  </si>
  <si>
    <t>Glossary</t>
  </si>
  <si>
    <t>If you'd like clarity on inputs, you may find it here.</t>
  </si>
  <si>
    <t>Add'l Harvest Data</t>
  </si>
  <si>
    <t>Input data for year or field/block 2 and 3 here.</t>
  </si>
  <si>
    <t>Add'l Loss Data</t>
  </si>
  <si>
    <t>Add'l Reasons for Loss</t>
  </si>
  <si>
    <t>Add'l Visual Dashboard</t>
  </si>
  <si>
    <t>View your results for all 3 years or field/blocks here.</t>
  </si>
  <si>
    <t>Add'l Metric Table</t>
  </si>
  <si>
    <t>A summary of your results, which feeds the Visual Dashboard, for year or field/block 2 and 3.</t>
  </si>
  <si>
    <t>Add'l Check your work</t>
  </si>
  <si>
    <t>Verify the automated calculations made in this tab based on the inputs you provided in the "Add'l" tabs.</t>
  </si>
  <si>
    <t>WORKSHEET TO GATHER DATA ON OTHER SOURCES OF FARM-LEVEL LOSSES (REFERRED TO AS FURTHER STAGES)</t>
  </si>
  <si>
    <t>Further Stages</t>
  </si>
  <si>
    <t>This sheet is for gathering data on the FURTHER stages of a farm operation - beyond the field-level harvesting stage.</t>
  </si>
  <si>
    <t xml:space="preserve">A mass balance calculation is the method offered below to estimate losses. </t>
  </si>
  <si>
    <t>If the weight is known (e.g., from direct weighing), then the total can be entered directly in the global online tool.</t>
  </si>
  <si>
    <r>
      <rPr>
        <b/>
        <sz val="12"/>
        <color indexed="60"/>
        <rFont val="Calibri"/>
        <family val="2"/>
      </rPr>
      <t xml:space="preserve">Please fill out inputs only for those stages that apply to your operation, </t>
    </r>
    <r>
      <rPr>
        <b/>
        <u val="single"/>
        <sz val="12"/>
        <color indexed="60"/>
        <rFont val="Calibri"/>
        <family val="2"/>
      </rPr>
      <t>for the full harvest</t>
    </r>
    <r>
      <rPr>
        <b/>
        <sz val="12"/>
        <color indexed="60"/>
        <rFont val="Calibri"/>
        <family val="2"/>
      </rPr>
      <t xml:space="preserve">. Please rename the stages as appropriate. </t>
    </r>
  </si>
  <si>
    <r>
      <t>Further Stage Data</t>
    </r>
    <r>
      <rPr>
        <b/>
        <sz val="12"/>
        <color indexed="60"/>
        <rFont val="Calibri"/>
        <family val="2"/>
      </rPr>
      <t xml:space="preserve"> </t>
    </r>
    <r>
      <rPr>
        <i/>
        <sz val="12"/>
        <color indexed="60"/>
        <rFont val="Calibri"/>
        <family val="2"/>
      </rPr>
      <t>(add names of stages below)</t>
    </r>
  </si>
  <si>
    <t xml:space="preserve">Reasons for Loss  </t>
  </si>
  <si>
    <t>NAME OF STAGE</t>
  </si>
  <si>
    <t>==&gt;</t>
  </si>
  <si>
    <t>Make your best estimate to sort total into the 3 categories</t>
  </si>
  <si>
    <r>
      <t xml:space="preserve">Unit </t>
    </r>
    <r>
      <rPr>
        <i/>
        <sz val="11"/>
        <rFont val="Calibri"/>
        <family val="2"/>
      </rPr>
      <t>(note if lbs, kg, or containers)</t>
    </r>
  </si>
  <si>
    <t>Edible / Not marketable</t>
  </si>
  <si>
    <t>Quantity Received at Stage</t>
  </si>
  <si>
    <t>Spoiled / Inedible product</t>
  </si>
  <si>
    <t>Quantity Leaving Stage</t>
  </si>
  <si>
    <t>Unknown</t>
  </si>
  <si>
    <t>PACKINGHOUSE LOSS</t>
  </si>
  <si>
    <t>Reason 1</t>
  </si>
  <si>
    <t>Reason 2</t>
  </si>
  <si>
    <t>Reason 3</t>
  </si>
  <si>
    <t>Describe if "other;" or  qualify your reason here.</t>
  </si>
  <si>
    <t>Reason for crop loss</t>
  </si>
  <si>
    <t>Percentage for this reason</t>
  </si>
  <si>
    <t xml:space="preserve">Destinations </t>
  </si>
  <si>
    <t>Moisture content (optional)</t>
  </si>
  <si>
    <t>Initial moisture content % of product</t>
  </si>
  <si>
    <t>e.g., for harvested apples</t>
  </si>
  <si>
    <t>Final moisture content % of product</t>
  </si>
  <si>
    <t>e.g., for apples after dried down</t>
  </si>
  <si>
    <t xml:space="preserve">Destinations of Loss  </t>
  </si>
  <si>
    <t>To the best of your ability, enter the weight of losses sent to the following destinations for the stages included above.</t>
  </si>
  <si>
    <t>Uncertainty Related to Destinations</t>
  </si>
  <si>
    <t>Anaerobic digestion / co-digestion</t>
  </si>
  <si>
    <t>Please note how certain you feel about these</t>
  </si>
  <si>
    <t>Composting / aerobic processes</t>
  </si>
  <si>
    <t xml:space="preserve">figures based on a scale of 1 - 10 </t>
  </si>
  <si>
    <t>Incineration / Controlled combustion</t>
  </si>
  <si>
    <t>with 10 signifying very accurate data</t>
  </si>
  <si>
    <t>Land application</t>
  </si>
  <si>
    <t>Landfill</t>
  </si>
  <si>
    <t>Sewer/wastewater treatment</t>
  </si>
  <si>
    <t>Not harvested/plowed-in</t>
  </si>
  <si>
    <t>Other (including refuse/discards/litter)</t>
  </si>
  <si>
    <r>
      <t xml:space="preserve">Not known </t>
    </r>
    <r>
      <rPr>
        <i/>
        <sz val="11"/>
        <rFont val="Calibri"/>
        <family val="2"/>
      </rPr>
      <t>(explain)</t>
    </r>
    <r>
      <rPr>
        <sz val="11"/>
        <rFont val="Calibri"/>
        <family val="2"/>
      </rPr>
      <t>:</t>
    </r>
  </si>
  <si>
    <t>Redistribution of surplus for human consumption</t>
  </si>
  <si>
    <t>Sent for animal feed</t>
  </si>
  <si>
    <t>Bio-based materials/biochemical processing</t>
  </si>
  <si>
    <t xml:space="preserve">Total </t>
  </si>
  <si>
    <t>duplicate this for 'walk-by'</t>
  </si>
  <si>
    <t>IN-FIELD</t>
  </si>
  <si>
    <t>Edible, not marketable</t>
  </si>
  <si>
    <t>Spoiled / inedible product</t>
  </si>
  <si>
    <t>Reason crop was not harvested</t>
  </si>
  <si>
    <t>Destinations: We have assumed 100% of the product was left in the field. However, if any crop was removed from the field, please edit below. Select for Destination 2 the other destination and adjust the percentages. (See definition of destinations to the right)</t>
  </si>
  <si>
    <t>Moisture content % of product (Optional)</t>
  </si>
  <si>
    <t>Moisture content % of product</t>
  </si>
  <si>
    <t>Alternative Crop Destinations for walk-by and in-field losses</t>
  </si>
  <si>
    <t>PROCESSING LOSS</t>
  </si>
  <si>
    <t>STORAGE LOSS</t>
  </si>
  <si>
    <t>If you'd like to view the Metric Table in Containers or in Lbs, please select your preference in the Visual Dashboard tab.</t>
  </si>
  <si>
    <t>Type of Loss</t>
  </si>
  <si>
    <t>TOTAL LOSS/ACRE</t>
  </si>
  <si>
    <t>TOTAL LOSS</t>
  </si>
  <si>
    <t>REASONS FOR LOSS</t>
  </si>
  <si>
    <t>DESTINATIONS FOR LOSS</t>
  </si>
  <si>
    <t>adjusted for Moisture Fluctuations</t>
  </si>
  <si>
    <t xml:space="preserve">Walk-By Loss </t>
  </si>
  <si>
    <t xml:space="preserve">
</t>
  </si>
  <si>
    <t xml:space="preserve">Not harvested/plowed in
</t>
  </si>
  <si>
    <t>Marketable In-Field Loss (Measured)</t>
  </si>
  <si>
    <t>Edible, Not Marketable In-Field Loss (Measured)</t>
  </si>
  <si>
    <t>Inedible In-Field Loss (Measured)</t>
  </si>
  <si>
    <t>Transport Loss</t>
  </si>
  <si>
    <t>Packinghouse Loss</t>
  </si>
  <si>
    <t>-</t>
  </si>
  <si>
    <t>Processing Facility Loss</t>
  </si>
  <si>
    <t>Storage Loss</t>
  </si>
  <si>
    <t>Rejected Loss</t>
  </si>
  <si>
    <t>Product Loss</t>
  </si>
  <si>
    <t>Product Loss (adjusted for Moisture Fluctuations)</t>
  </si>
  <si>
    <t>CROP UTILIZATION (%)</t>
  </si>
  <si>
    <t>MARKETABLE LOSS</t>
  </si>
  <si>
    <t>EDIBLE LOSS , not marketable</t>
  </si>
  <si>
    <t>INEDIBLE LOSS</t>
  </si>
  <si>
    <t>Field Worksheet / Walk-by In-field</t>
  </si>
  <si>
    <t>Total Harvested Yield (lb.)</t>
  </si>
  <si>
    <t>Walk-by Acres</t>
  </si>
  <si>
    <t>Total Harvested Yield (pounds)</t>
  </si>
  <si>
    <t>Yield Per Acre (pounds)</t>
  </si>
  <si>
    <t>Packinghouse</t>
  </si>
  <si>
    <t>Pounds Received at Packinghouse</t>
  </si>
  <si>
    <t>Pounds Leaving Packinghouse</t>
  </si>
  <si>
    <t>Product Loss (lbs)</t>
  </si>
  <si>
    <t>Product Loss adjusted for Moisture Fluctuations (lbs)</t>
  </si>
  <si>
    <t>Loss per Acre Harvested (lb/acre)</t>
  </si>
  <si>
    <t>Loss per Acre Harvested, adjusted for Moisture Fluctuations (lb/acre)</t>
  </si>
  <si>
    <t>Processing</t>
  </si>
  <si>
    <t>Pounds Received at Processing Facility</t>
  </si>
  <si>
    <t>Pounds Leaving Processing Facility</t>
  </si>
  <si>
    <t>Storage</t>
  </si>
  <si>
    <t>Pounds Entering Storage</t>
  </si>
  <si>
    <t>Pounds Leaving Storage</t>
  </si>
  <si>
    <t>Transport</t>
  </si>
  <si>
    <t>Order of Operations</t>
  </si>
  <si>
    <t>Input</t>
  </si>
  <si>
    <t>Output</t>
  </si>
  <si>
    <t>Moisture Content i</t>
  </si>
  <si>
    <t>Moisture Content f</t>
  </si>
  <si>
    <t>Transport Loss between steps</t>
  </si>
  <si>
    <t>Transport Input</t>
  </si>
  <si>
    <t>Transport Output</t>
  </si>
  <si>
    <t>Opportunity ($/acre)</t>
  </si>
  <si>
    <t>Scenario 1</t>
  </si>
  <si>
    <t>Scenario 2</t>
  </si>
  <si>
    <t>Scenario 3</t>
  </si>
  <si>
    <t>Scenario 4</t>
  </si>
  <si>
    <t>This row is populated from the "Harvest Data" tab.</t>
  </si>
  <si>
    <t>For Visual Dashboard chart:</t>
  </si>
  <si>
    <t>Sheet</t>
  </si>
  <si>
    <t>Product Loss excluding moisture loss</t>
  </si>
  <si>
    <t>Harvest</t>
  </si>
  <si>
    <t>Definition</t>
  </si>
  <si>
    <t xml:space="preserve">Total amount (in acres) of field(s) per crop that are harvested </t>
  </si>
  <si>
    <t>Total amount (in acres) of field(s) put into production for the specific crop of interest. (Walk-by + Immature + Harvested = Planted)</t>
  </si>
  <si>
    <t xml:space="preserve">Edible, Not Marketable </t>
  </si>
  <si>
    <t>Crop that does not meet buyer’ current quality specifications but is still considered edible for human consumption.</t>
  </si>
  <si>
    <t xml:space="preserve">Acres that are planted, but due to weather or pest damage during the growing window never reach maturity and therefore are never ready for harvest. </t>
  </si>
  <si>
    <t>Inedible, product</t>
  </si>
  <si>
    <t xml:space="preserve">In-Field Loss </t>
  </si>
  <si>
    <t>Product that was missed by harvesters or equipment, or left in field due to quality specifications during the harvest.</t>
  </si>
  <si>
    <t xml:space="preserve">Marketable </t>
  </si>
  <si>
    <t>Crop that meets buyers’ current quality specifications.</t>
  </si>
  <si>
    <t>On-farm Processing Loss</t>
  </si>
  <si>
    <t>Any product lost during pre-processing or processing on the farm before the product is sent to market.</t>
  </si>
  <si>
    <t>Packinghouse  Loss</t>
  </si>
  <si>
    <t>Harvested product graded out or damaged during grading and sorting within the packing house.</t>
  </si>
  <si>
    <t>Rejection</t>
  </si>
  <si>
    <t xml:space="preserve">Product that is returned to the farm </t>
  </si>
  <si>
    <t>Product lost in storage facilities on farm.</t>
  </si>
  <si>
    <t>Total Harvested Yield</t>
  </si>
  <si>
    <t>The total amount of fruit/vegetables in pounds a plant/crop should produce under annual weather &amp; resource conditions, or did produce during a harvest that occurred during this same season of measurement.</t>
  </si>
  <si>
    <t>Transportation Loss</t>
  </si>
  <si>
    <t>Loss that occurs from the field to the next operational stage on farm. (e.g., grading and packing house)</t>
  </si>
  <si>
    <t>Walk-by loss</t>
  </si>
  <si>
    <t>Crop left in a field that was ready for harvest but was never harvested.</t>
  </si>
  <si>
    <t>Would you like to compare your crop over multiple years, or across multiple fields/blocks in the same year?</t>
  </si>
  <si>
    <t xml:space="preserve">Since each year can vary in terms of loss, we recommend gathering data for three years to establish the most reliable average loss value for that crop. If, instead of multiple years, you'd like to measure loss across multiple fields or blocks for the same crop, simply change "Year" to "Field/Block". </t>
  </si>
  <si>
    <t>Avg Weight of packed containers (lb.)</t>
  </si>
  <si>
    <t>Input Costs &amp; Wholesale Price for Marketable Product Unit</t>
  </si>
  <si>
    <t>Field Location</t>
  </si>
  <si>
    <t>Date Sampled (mm/dd/yy)</t>
  </si>
  <si>
    <t>Field/Block Size (acres)</t>
  </si>
  <si>
    <t>Rows Sampled</t>
  </si>
  <si>
    <t>Spacing of Rows (ft.)</t>
  </si>
  <si>
    <t>Sample %</t>
  </si>
  <si>
    <t>If you are measuring trees, use 1%.</t>
  </si>
  <si>
    <t>Length of Rows (ft.)</t>
  </si>
  <si>
    <t>Feel free to override this number with one that makes sense for your sampling.</t>
  </si>
  <si>
    <t>Sample Number</t>
  </si>
  <si>
    <t>Sample Weights (lbs)</t>
  </si>
  <si>
    <t>Average</t>
  </si>
  <si>
    <t>Inedible</t>
  </si>
  <si>
    <t>TRANSPORT LOSS</t>
  </si>
  <si>
    <t>Units</t>
  </si>
  <si>
    <t>Quantity Received at Packinghouse</t>
  </si>
  <si>
    <t>Quantity Leaving Packinghouse</t>
  </si>
  <si>
    <t>Quantity Received at Processing Facility</t>
  </si>
  <si>
    <t>Quantity Leaving Processing Facility</t>
  </si>
  <si>
    <t>Quantity Received at Storage</t>
  </si>
  <si>
    <t>Quantity Leaving Storage</t>
  </si>
  <si>
    <t>Walk-by In-field</t>
  </si>
  <si>
    <t>low yields due to quality</t>
  </si>
  <si>
    <t>Initial moisture content % of product (e.g., for harvested apples)</t>
  </si>
  <si>
    <t>Final moisture content % of product (e.g., for apples after dried down)</t>
  </si>
  <si>
    <t>Insights Across Fields/Blocks</t>
  </si>
  <si>
    <t>Total Loss is shown in lbs</t>
  </si>
  <si>
    <t>Walk-By Loss</t>
  </si>
  <si>
    <t xml:space="preserve">low yields due to quality
</t>
  </si>
  <si>
    <t>n/a</t>
  </si>
  <si>
    <t>EDIBLE LOSS</t>
  </si>
  <si>
    <t>This row is populated from YoY data.</t>
  </si>
  <si>
    <t>For the Visual Dashboard:</t>
  </si>
  <si>
    <t>Opportunity Cost</t>
  </si>
  <si>
    <t>Contracts/Buyers</t>
  </si>
  <si>
    <t>Please make sure metric units are consistent</t>
  </si>
  <si>
    <t>Buyer/Contracts</t>
  </si>
  <si>
    <t>Contracted Acres Planted/Tons</t>
  </si>
  <si>
    <t>Acres/Tons (please select one)</t>
  </si>
  <si>
    <t>Percent of Contract Fulfilled</t>
  </si>
  <si>
    <t>Inverse of Contract Fulfilled</t>
  </si>
  <si>
    <t>% Responsibility</t>
  </si>
  <si>
    <t>Allocated Loss</t>
  </si>
  <si>
    <t>Specialty Crop Yields</t>
  </si>
  <si>
    <t>Vlookup</t>
  </si>
  <si>
    <t>State</t>
  </si>
  <si>
    <t>Yield (2017)</t>
  </si>
  <si>
    <t>Unit</t>
  </si>
  <si>
    <t xml:space="preserve">Apples </t>
  </si>
  <si>
    <t>CA</t>
  </si>
  <si>
    <t>lb/acre</t>
  </si>
  <si>
    <t>Apricots</t>
  </si>
  <si>
    <t>Artichokes</t>
  </si>
  <si>
    <t>Asparagus</t>
  </si>
  <si>
    <t>Avocados</t>
  </si>
  <si>
    <t>Bananas</t>
  </si>
  <si>
    <t>Beets</t>
  </si>
  <si>
    <t>Blackberries</t>
  </si>
  <si>
    <t>Blueberries</t>
  </si>
  <si>
    <t>MI</t>
  </si>
  <si>
    <t>Bok Choy</t>
  </si>
  <si>
    <t>Boysenberries</t>
  </si>
  <si>
    <t>OR</t>
  </si>
  <si>
    <t>Broccoli</t>
  </si>
  <si>
    <t>Brussels Sprouts</t>
  </si>
  <si>
    <t>Cabbage</t>
  </si>
  <si>
    <t>Cantaloups</t>
  </si>
  <si>
    <t>Carrots</t>
  </si>
  <si>
    <t>Cauliflower</t>
  </si>
  <si>
    <t>Celery</t>
  </si>
  <si>
    <t>Cherries</t>
  </si>
  <si>
    <t>Cranberries</t>
  </si>
  <si>
    <t>NJ</t>
  </si>
  <si>
    <t>Cucumbers</t>
  </si>
  <si>
    <t>Dates</t>
  </si>
  <si>
    <t>Dragon Fruit</t>
  </si>
  <si>
    <t>Eggplant</t>
  </si>
  <si>
    <t>Figs</t>
  </si>
  <si>
    <t>Garlic</t>
  </si>
  <si>
    <t>Grapefruit</t>
  </si>
  <si>
    <t>FL</t>
  </si>
  <si>
    <t>boxes/acre</t>
  </si>
  <si>
    <t>Grapes</t>
  </si>
  <si>
    <t>Green peas</t>
  </si>
  <si>
    <t>MN</t>
  </si>
  <si>
    <t>Honeydew</t>
  </si>
  <si>
    <t>Kale</t>
  </si>
  <si>
    <t>Kiwi</t>
  </si>
  <si>
    <t>Kohlrabi</t>
  </si>
  <si>
    <t>Leeks</t>
  </si>
  <si>
    <t>Lemons</t>
  </si>
  <si>
    <t>Lettuce Head</t>
  </si>
  <si>
    <t>Lettuce Romaine</t>
  </si>
  <si>
    <t>Lettuce Leaf</t>
  </si>
  <si>
    <t>Limes</t>
  </si>
  <si>
    <t>Mangoes</t>
  </si>
  <si>
    <t>Mushrooms</t>
  </si>
  <si>
    <t>Nectarines</t>
  </si>
  <si>
    <t>Okra</t>
  </si>
  <si>
    <t>Olives</t>
  </si>
  <si>
    <t>Onions</t>
  </si>
  <si>
    <t>Oranges</t>
  </si>
  <si>
    <t>Parsnips</t>
  </si>
  <si>
    <t>Peaches</t>
  </si>
  <si>
    <t>Pears</t>
  </si>
  <si>
    <t>Peppers</t>
  </si>
  <si>
    <t>Persimmons</t>
  </si>
  <si>
    <t>Pineapple</t>
  </si>
  <si>
    <t>Plums</t>
  </si>
  <si>
    <t>ID</t>
  </si>
  <si>
    <t>WA</t>
  </si>
  <si>
    <t>Pumpkins</t>
  </si>
  <si>
    <t>Radishes</t>
  </si>
  <si>
    <t>Raspberries</t>
  </si>
  <si>
    <t>Rutabega</t>
  </si>
  <si>
    <t>Shallots</t>
  </si>
  <si>
    <t>Snap beans</t>
  </si>
  <si>
    <t>WI</t>
  </si>
  <si>
    <t>Spinach</t>
  </si>
  <si>
    <t>AZ</t>
  </si>
  <si>
    <t>Squash</t>
  </si>
  <si>
    <t>Strawberries</t>
  </si>
  <si>
    <t>Sweet Corn</t>
  </si>
  <si>
    <t>Sweet Potato</t>
  </si>
  <si>
    <t>Tangerines</t>
  </si>
  <si>
    <t>Tomato</t>
  </si>
  <si>
    <t>Turnip</t>
  </si>
  <si>
    <t>Watermelon</t>
  </si>
  <si>
    <t>Winter Squash</t>
  </si>
  <si>
    <t>% Loss</t>
  </si>
  <si>
    <t>Source</t>
  </si>
  <si>
    <t>https://horticulture.com.au/wp-content/uploads/2017/02/Cabbage-Postharvest-guide.pdf</t>
  </si>
  <si>
    <t>https://ag.umass.edu/sites/ag.umass.edu/files/pdf-doc-ppt/postharvest_for_carrots_nevfc_12_16_2013.pdf</t>
  </si>
  <si>
    <t>Celeriac</t>
  </si>
  <si>
    <t>Includes original curing moisture loss + 30 weeks storage, moisture loss varies by onion size: J 1%; L 13%; M 25%; S 40% http://hortsci.ashspublications.org/content/31/5/755.1.abstract</t>
  </si>
  <si>
    <t>https://www.uidaho.edu/-/media/UIdaho-Responsive/Files/cals/programs/potatoes/Storage/weight-loss-in-potatoes.ashx?la=en&amp;hash=6E3EF0BA2A47F8F0F8E79A9FC503BE8AAE7F6A81</t>
  </si>
  <si>
    <t>Rutabaga</t>
  </si>
  <si>
    <t>https://www.researchgate.net/publication/276848688_Rutabaga</t>
  </si>
  <si>
    <t>Per month http://ucanr.edu/datastoreFiles/234-1080.pdf</t>
  </si>
  <si>
    <t>Winter Squash and Pie Pumpkins</t>
  </si>
  <si>
    <t>Recommended that all winter squash have below 15% moisture loss http://horticulture.oregonstate.edu/content/squash-pumpkin-and-winter</t>
  </si>
  <si>
    <t>http://postharvest.tfrec.wsu.edu/pages/J2I3B - Humidity Management in CA Storages, 1991</t>
  </si>
  <si>
    <t>End of Life Options</t>
  </si>
  <si>
    <t>Opportunity inputs</t>
  </si>
  <si>
    <t>Animal feed</t>
  </si>
  <si>
    <t>$/lb</t>
  </si>
  <si>
    <t>container</t>
  </si>
  <si>
    <t>Crop Types</t>
  </si>
  <si>
    <t>Sq Ft in 1 acre</t>
  </si>
  <si>
    <t>Bio-based materials</t>
  </si>
  <si>
    <t>$/container</t>
  </si>
  <si>
    <t>Yes</t>
  </si>
  <si>
    <t>Codigestion/anaerobic digestion</t>
  </si>
  <si>
    <t>No</t>
  </si>
  <si>
    <t>Composting/aerobic digestion</t>
  </si>
  <si>
    <t>Controlled combustion</t>
  </si>
  <si>
    <t>Packaging Unit</t>
  </si>
  <si>
    <t>box</t>
  </si>
  <si>
    <t>bin</t>
  </si>
  <si>
    <t>carton</t>
  </si>
  <si>
    <t>Redistributed to people through alternative markets</t>
  </si>
  <si>
    <t>Refuse/discards/litter</t>
  </si>
  <si>
    <t>pounds</t>
  </si>
  <si>
    <t>containers</t>
  </si>
  <si>
    <t>Order or Operations</t>
  </si>
  <si>
    <t>In-Field Loss</t>
  </si>
  <si>
    <t>Not marketable</t>
  </si>
  <si>
    <t>Marketable but not profitable</t>
  </si>
  <si>
    <t xml:space="preserve">Environmental factors: Harvest conditions were not ideal </t>
  </si>
  <si>
    <t>Corn</t>
  </si>
  <si>
    <t>Insufficient Labor: Marketable but not harvestable</t>
  </si>
  <si>
    <t>Other</t>
  </si>
  <si>
    <t>Lack of buyer</t>
  </si>
  <si>
    <t>Food safety concerns</t>
  </si>
  <si>
    <t>Inedible: Crop rotted</t>
  </si>
  <si>
    <t>Insufficient storage</t>
  </si>
  <si>
    <t>Culled: Damaged</t>
  </si>
  <si>
    <t>Culled: Not marketable</t>
  </si>
  <si>
    <t>Culled: Inedible</t>
  </si>
  <si>
    <t>Insufficient labor</t>
  </si>
  <si>
    <t xml:space="preserve">Processing Loss </t>
  </si>
  <si>
    <t>On Farm Units</t>
  </si>
  <si>
    <t>Acres</t>
  </si>
  <si>
    <t>Tons</t>
  </si>
  <si>
    <t>Supply Chain Units</t>
  </si>
  <si>
    <t>Pounds</t>
  </si>
  <si>
    <t>Snap peas</t>
  </si>
  <si>
    <t>barrels/acre</t>
  </si>
  <si>
    <t>cwt/acre</t>
  </si>
  <si>
    <t>tons/acre</t>
  </si>
  <si>
    <t>lb/sq ft</t>
  </si>
  <si>
    <t>Zucchini</t>
  </si>
  <si>
    <t>This worksheet is intended as a convenient document to use for writing down your data. It may be simpler to print this out or download it as an Excel while in the field. It is not mandatory and doesn’t not run any calculations.</t>
  </si>
  <si>
    <t>&gt; This sheet does not include all the data inputs that are in the online Farm Loss Tool. The data inputs included are those that you'd be collecting 'in-field' and may not have stored in other farm records.</t>
  </si>
  <si>
    <t xml:space="preserve">&gt; This sheet does not perform any of the calculations that are available in the Farm Loss Tool to extrapolate or otherwise evaluate the total amount of unharvested/unsold product. </t>
  </si>
  <si>
    <t>&gt; If you have any questions, please contact either Kai Robertson @ +1-202-569-7235 (What'sApp) or Leigh Prezkop at +1-805-345-6239 (What'sApp)</t>
  </si>
  <si>
    <t>The global Farm Loss Tool will enable you to extrapolate the sample data to understand how much was left in the field (based on what was marketable, edible but not marketable, and spoiled). With insights on the total left in the field, you can identify the potential to increase yield within the same planted area.</t>
  </si>
  <si>
    <r>
      <t>For many crops, a length of 50 feet/1</t>
    </r>
    <r>
      <rPr>
        <i/>
        <sz val="9"/>
        <color indexed="23"/>
        <rFont val="Calibri"/>
        <family val="2"/>
      </rPr>
      <t>5 meters is robust enough. Select relevant length for your sampling to be representative.</t>
    </r>
  </si>
  <si>
    <t>Determine what qualifies as marketable, edible/not marketable, and spoiled for your operation (keep track of criteria you used in table to the right). 
For each row (or other area), sort samples collected into separate containers according to each of these 3 categories.</t>
  </si>
  <si>
    <t>Select field for sampling. Identify three rows (or other areas) representative of the field. Complete the inputs below about your harvest.</t>
  </si>
  <si>
    <t xml:space="preserve">Go into the field, mark the rows to be sampled (or selected number of trees to measure around), and harvest all crop not picked (or dug up). For each row (or other area being sampled): 
   1.  Measure length of row or area from which to remove (e.g., pull off, dig up) all remaining product.
   2. Mark the beginning and end of the row or area with a flag/cane or any marker that helps the measurer determine the sample area. 
   3. Keep track of the width of the area sampled (e.g., row spacing) as this data will be important for extrapolating the sampled area to the entire field.
   4. Harvest all the product left on the plant (or rejected and in the furrow, or still underground) no matter the reason or condition. Put samples from each row in separate container. You may also decide to measure product that has dropped on the ground but indicate so in the Farm Loss tool and keep this data separate. </t>
  </si>
  <si>
    <t>draft as of May 15, 2023</t>
  </si>
  <si>
    <r>
      <t xml:space="preserve">However, since these may be considered not intended for human consumption in your supply chain – mark YES </t>
    </r>
    <r>
      <rPr>
        <b/>
        <u val="single"/>
        <sz val="11"/>
        <color indexed="8"/>
        <rFont val="Calibri"/>
        <family val="2"/>
      </rPr>
      <t xml:space="preserve">if you do EXCLUDE them and provide a </t>
    </r>
    <r>
      <rPr>
        <b/>
        <sz val="11"/>
        <color indexed="8"/>
        <rFont val="Calibri"/>
        <family val="2"/>
      </rPr>
      <t>description.</t>
    </r>
  </si>
  <si>
    <t>1. Does the weight of the unharvested product include any "inedible parts" (for ex., the outer leaves of lettuce trimmed after harvesting)?  Ideally this material should be included in your measurement.</t>
  </si>
  <si>
    <r>
      <rPr>
        <b/>
        <sz val="12"/>
        <color indexed="60"/>
        <rFont val="Calibri"/>
        <family val="2"/>
      </rPr>
      <t>2. Describe any uncertainty that could influence the accuracy of your in-field measurements.</t>
    </r>
    <r>
      <rPr>
        <sz val="12"/>
        <rFont val="Calibri"/>
        <family val="2"/>
      </rPr>
      <t xml:space="preserve"> For ex: Didn't gather crop left in soil even though harvester may have missed. </t>
    </r>
  </si>
  <si>
    <t>This worksheet has been designed to supplement use of the WWF global Farm Loss Tool.</t>
  </si>
  <si>
    <r>
      <t>Additional Details</t>
    </r>
    <r>
      <rPr>
        <i/>
        <sz val="16"/>
        <rFont val="Calibri"/>
        <family val="2"/>
      </rPr>
      <t xml:space="preserve"> </t>
    </r>
    <r>
      <rPr>
        <i/>
        <sz val="11"/>
        <rFont val="Calibri"/>
        <family val="2"/>
      </rPr>
      <t>(use this field for any notes, such as an explanation about areas of uncertainty):</t>
    </r>
  </si>
  <si>
    <t>auto-calculated</t>
  </si>
  <si>
    <t>The information entered on this sheet can subsequently be used as the data inputs for the global online Farm Loss tool.</t>
  </si>
  <si>
    <t>Details Relevant to This Sampling (optional)</t>
  </si>
  <si>
    <t>NOTES:</t>
  </si>
  <si>
    <t>Moisture content % of crop (optional)</t>
  </si>
  <si>
    <t>Harvested yield/acre (or ha) harvested</t>
  </si>
  <si>
    <t>Field Location (cty, state, country)</t>
  </si>
  <si>
    <t>Harvest start date (dd/mm/yy)</t>
  </si>
  <si>
    <t>Field/Block Size (acres or ha)*</t>
  </si>
  <si>
    <t>* total area harvested from which sample is taken</t>
  </si>
  <si>
    <t>Total area planted (acres or ha)</t>
  </si>
  <si>
    <t>only relevant if this is larger than the area harvested (for example: there were fields "walked by")</t>
  </si>
  <si>
    <r>
      <t xml:space="preserve">NOTE. To use the </t>
    </r>
    <r>
      <rPr>
        <b/>
        <i/>
        <sz val="16"/>
        <color indexed="60"/>
        <rFont val="Calibri"/>
        <family val="2"/>
      </rPr>
      <t>Farm Loss Tool</t>
    </r>
    <r>
      <rPr>
        <b/>
        <sz val="16"/>
        <color indexed="60"/>
        <rFont val="Calibri"/>
        <family val="2"/>
      </rPr>
      <t xml:space="preserve"> for calculating the crop utilization rate, you'll also need to enter some other data. You can use the cells below to capture that as well. </t>
    </r>
  </si>
  <si>
    <t>draft as of July 25, 2023</t>
  </si>
  <si>
    <r>
      <t xml:space="preserve">This sheet is to be used for gathering data on the AMOUNT of crop unharvested. It can </t>
    </r>
    <r>
      <rPr>
        <b/>
        <i/>
        <sz val="12"/>
        <color indexed="60"/>
        <rFont val="Calibri"/>
        <family val="2"/>
      </rPr>
      <t>also</t>
    </r>
    <r>
      <rPr>
        <b/>
        <sz val="12"/>
        <color indexed="60"/>
        <rFont val="Calibri"/>
        <family val="2"/>
      </rPr>
      <t xml:space="preserve"> be used to write down the AMOUNT of crop lost at further stages beyond the field.</t>
    </r>
  </si>
  <si>
    <t>&gt; Further details, explanations and definitions can all be found in Guidance document that accompanies the Farm Loss Tool: https://www.worldwildlife.org/pages/creating-a-unified-approach-to-measure-loss-on-farms-globally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</si>
</sst>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m/d/yy;@"/>
    <numFmt numFmtId="167" formatCode="0.0%"/>
    <numFmt numFmtId="168" formatCode="_(* #,##0.0_);_(* \(#,##0.0\);_(* &quot;-&quot;??_);_(@_)"/>
    <numFmt numFmtId="169" formatCode="&quot;$&quot;#,##0.00"/>
    <numFmt numFmtId="170" formatCode="#,##0.0_);\(#,##0.0\)"/>
    <numFmt numFmtId="171" formatCode="#,##0.0"/>
    <numFmt numFmtId="172" formatCode="&quot;Yes&quot;;&quot;Yes&quot;;&quot;No&quot;"/>
    <numFmt numFmtId="173" formatCode="&quot;True&quot;;&quot;True&quot;;&quot;False&quot;"/>
    <numFmt numFmtId="174" formatCode="&quot;On&quot;;&quot;On&quot;;&quot;Off&quot;"/>
    <numFmt numFmtId="175" formatCode="[$€-2]\ #,##0.00_);[Red]\([$€-2]\ #,##0.00\)"/>
  </numFmts>
  <fonts count="191">
    <font>
      <sz val="11"/>
      <color theme="1"/>
      <name val="Calibri"/>
      <family val="2"/>
    </font>
    <font>
      <sz val="11"/>
      <color indexed="8"/>
      <name val="Calibri"/>
      <family val="2"/>
    </font>
    <font>
      <b/>
      <sz val="11"/>
      <color indexed="8"/>
      <name val="Calibri"/>
      <family val="2"/>
    </font>
    <font>
      <sz val="8"/>
      <name val="Calibri"/>
      <family val="2"/>
    </font>
    <font>
      <sz val="9"/>
      <color indexed="23"/>
      <name val="Calibri"/>
      <family val="2"/>
    </font>
    <font>
      <i/>
      <sz val="9"/>
      <color indexed="23"/>
      <name val="Calibri"/>
      <family val="2"/>
    </font>
    <font>
      <b/>
      <sz val="9"/>
      <color indexed="23"/>
      <name val="Calibri"/>
      <family val="2"/>
    </font>
    <font>
      <b/>
      <sz val="12"/>
      <color indexed="60"/>
      <name val="Calibri"/>
      <family val="2"/>
    </font>
    <font>
      <sz val="11"/>
      <name val="Calibri"/>
      <family val="2"/>
    </font>
    <font>
      <sz val="12"/>
      <name val="Calibri"/>
      <family val="2"/>
    </font>
    <font>
      <b/>
      <sz val="11"/>
      <name val="Calibri"/>
      <family val="2"/>
    </font>
    <font>
      <i/>
      <sz val="11"/>
      <name val="Calibri"/>
      <family val="2"/>
    </font>
    <font>
      <b/>
      <sz val="9"/>
      <name val="Tahoma"/>
      <family val="2"/>
    </font>
    <font>
      <sz val="9"/>
      <name val="Tahoma"/>
      <family val="2"/>
    </font>
    <font>
      <i/>
      <sz val="16"/>
      <name val="Calibri"/>
      <family val="2"/>
    </font>
    <font>
      <i/>
      <sz val="12"/>
      <color indexed="60"/>
      <name val="Calibri"/>
      <family val="2"/>
    </font>
    <font>
      <sz val="12"/>
      <color indexed="8"/>
      <name val="Calibri"/>
      <family val="2"/>
    </font>
    <font>
      <sz val="12"/>
      <color indexed="60"/>
      <name val="Calibri"/>
      <family val="2"/>
    </font>
    <font>
      <b/>
      <sz val="12"/>
      <name val="Calibri"/>
      <family val="2"/>
    </font>
    <font>
      <b/>
      <u val="single"/>
      <sz val="12"/>
      <color indexed="60"/>
      <name val="Calibri"/>
      <family val="2"/>
    </font>
    <font>
      <b/>
      <u val="single"/>
      <sz val="11"/>
      <color indexed="8"/>
      <name val="Calibri"/>
      <family val="2"/>
    </font>
    <font>
      <b/>
      <sz val="11"/>
      <color indexed="63"/>
      <name val="Calibri"/>
      <family val="2"/>
    </font>
    <font>
      <b/>
      <i/>
      <sz val="11"/>
      <color indexed="8"/>
      <name val="Calibri"/>
      <family val="2"/>
    </font>
    <font>
      <sz val="10"/>
      <color indexed="8"/>
      <name val="Calibri"/>
      <family val="2"/>
    </font>
    <font>
      <sz val="16"/>
      <color indexed="23"/>
      <name val="Calibri"/>
      <family val="2"/>
    </font>
    <font>
      <b/>
      <sz val="12"/>
      <color indexed="63"/>
      <name val="Calibri"/>
      <family val="2"/>
    </font>
    <font>
      <sz val="12"/>
      <color indexed="63"/>
      <name val="Calibri"/>
      <family val="2"/>
    </font>
    <font>
      <sz val="9"/>
      <color indexed="63"/>
      <name val="Calibri"/>
      <family val="2"/>
    </font>
    <font>
      <b/>
      <sz val="10.5"/>
      <color indexed="9"/>
      <name val="Calibri"/>
      <family val="2"/>
    </font>
    <font>
      <sz val="10.5"/>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8"/>
      <color indexed="54"/>
      <name val="Calibri Light"/>
      <family val="2"/>
    </font>
    <font>
      <sz val="11"/>
      <color indexed="10"/>
      <name val="Calibri"/>
      <family val="2"/>
    </font>
    <font>
      <sz val="10"/>
      <color indexed="8"/>
      <name val="Arial"/>
      <family val="2"/>
    </font>
    <font>
      <b/>
      <sz val="10"/>
      <color indexed="8"/>
      <name val="Arial"/>
      <family val="2"/>
    </font>
    <font>
      <sz val="8"/>
      <color indexed="8"/>
      <name val="Calibri"/>
      <family val="2"/>
    </font>
    <font>
      <sz val="11"/>
      <color indexed="23"/>
      <name val="Calibri"/>
      <family val="2"/>
    </font>
    <font>
      <b/>
      <sz val="11"/>
      <color indexed="57"/>
      <name val="Calibri"/>
      <family val="2"/>
    </font>
    <font>
      <b/>
      <sz val="12"/>
      <color indexed="8"/>
      <name val="Calibri"/>
      <family val="2"/>
    </font>
    <font>
      <b/>
      <sz val="11"/>
      <color indexed="60"/>
      <name val="Calibri"/>
      <family val="2"/>
    </font>
    <font>
      <b/>
      <sz val="12"/>
      <color indexed="9"/>
      <name val="Calibri"/>
      <family val="2"/>
    </font>
    <font>
      <i/>
      <sz val="8"/>
      <color indexed="23"/>
      <name val="Calibri"/>
      <family val="2"/>
    </font>
    <font>
      <sz val="22"/>
      <color indexed="8"/>
      <name val="Calibri"/>
      <family val="2"/>
    </font>
    <font>
      <b/>
      <sz val="14"/>
      <color indexed="57"/>
      <name val="Calibri"/>
      <family val="2"/>
    </font>
    <font>
      <sz val="14"/>
      <color indexed="8"/>
      <name val="Calibri"/>
      <family val="2"/>
    </font>
    <font>
      <b/>
      <sz val="8"/>
      <color indexed="23"/>
      <name val="Calibri"/>
      <family val="2"/>
    </font>
    <font>
      <b/>
      <sz val="11"/>
      <color indexed="50"/>
      <name val="Calibri"/>
      <family val="2"/>
    </font>
    <font>
      <sz val="11"/>
      <color indexed="50"/>
      <name val="Calibri"/>
      <family val="2"/>
    </font>
    <font>
      <b/>
      <sz val="11"/>
      <color indexed="23"/>
      <name val="Calibri"/>
      <family val="2"/>
    </font>
    <font>
      <i/>
      <sz val="11"/>
      <color indexed="8"/>
      <name val="Calibri"/>
      <family val="2"/>
    </font>
    <font>
      <b/>
      <sz val="14"/>
      <color indexed="23"/>
      <name val="Calibri"/>
      <family val="2"/>
    </font>
    <font>
      <sz val="11"/>
      <color indexed="51"/>
      <name val="Calibri"/>
      <family val="2"/>
    </font>
    <font>
      <sz val="18"/>
      <color indexed="50"/>
      <name val="Calibri"/>
      <family val="2"/>
    </font>
    <font>
      <b/>
      <sz val="18"/>
      <color indexed="9"/>
      <name val="Calibri"/>
      <family val="2"/>
    </font>
    <font>
      <b/>
      <sz val="16"/>
      <color indexed="9"/>
      <name val="Calibri"/>
      <family val="2"/>
    </font>
    <font>
      <sz val="10"/>
      <color indexed="23"/>
      <name val="Calibri"/>
      <family val="2"/>
    </font>
    <font>
      <b/>
      <sz val="18"/>
      <color indexed="60"/>
      <name val="Calibri"/>
      <family val="2"/>
    </font>
    <font>
      <sz val="9"/>
      <color indexed="8"/>
      <name val="Calibri"/>
      <family val="2"/>
    </font>
    <font>
      <i/>
      <sz val="11"/>
      <color indexed="63"/>
      <name val="Calibri"/>
      <family val="2"/>
    </font>
    <font>
      <b/>
      <sz val="20"/>
      <color indexed="60"/>
      <name val="Calibri"/>
      <family val="2"/>
    </font>
    <font>
      <sz val="14"/>
      <color indexed="9"/>
      <name val="Calibri"/>
      <family val="2"/>
    </font>
    <font>
      <b/>
      <sz val="14"/>
      <color indexed="9"/>
      <name val="Calibri"/>
      <family val="2"/>
    </font>
    <font>
      <b/>
      <u val="single"/>
      <sz val="11"/>
      <color indexed="57"/>
      <name val="Calibri"/>
      <family val="2"/>
    </font>
    <font>
      <b/>
      <sz val="16"/>
      <color indexed="60"/>
      <name val="Calibri"/>
      <family val="2"/>
    </font>
    <font>
      <sz val="18"/>
      <color indexed="10"/>
      <name val="Calibri"/>
      <family val="2"/>
    </font>
    <font>
      <b/>
      <sz val="8"/>
      <color indexed="10"/>
      <name val="Calibri"/>
      <family val="2"/>
    </font>
    <font>
      <b/>
      <sz val="16"/>
      <color indexed="8"/>
      <name val="Calibri"/>
      <family val="2"/>
    </font>
    <font>
      <b/>
      <sz val="10"/>
      <color indexed="23"/>
      <name val="Calibri"/>
      <family val="2"/>
    </font>
    <font>
      <sz val="16"/>
      <color indexed="8"/>
      <name val="Calibri"/>
      <family val="2"/>
    </font>
    <font>
      <b/>
      <sz val="12"/>
      <color indexed="19"/>
      <name val="Calibri"/>
      <family val="2"/>
    </font>
    <font>
      <b/>
      <sz val="18"/>
      <color indexed="56"/>
      <name val="Calibri"/>
      <family val="2"/>
    </font>
    <font>
      <sz val="12"/>
      <color indexed="51"/>
      <name val="Calibri"/>
      <family val="2"/>
    </font>
    <font>
      <sz val="12"/>
      <color indexed="23"/>
      <name val="Calibri"/>
      <family val="2"/>
    </font>
    <font>
      <sz val="12"/>
      <color indexed="10"/>
      <name val="Calibri"/>
      <family val="2"/>
    </font>
    <font>
      <b/>
      <sz val="18"/>
      <color indexed="8"/>
      <name val="Calibri"/>
      <family val="2"/>
    </font>
    <font>
      <sz val="11"/>
      <color indexed="63"/>
      <name val="Calibri"/>
      <family val="2"/>
    </font>
    <font>
      <b/>
      <i/>
      <sz val="12"/>
      <color indexed="8"/>
      <name val="Calibri"/>
      <family val="2"/>
    </font>
    <font>
      <b/>
      <sz val="14"/>
      <name val="Calibri"/>
      <family val="2"/>
    </font>
    <font>
      <i/>
      <sz val="10"/>
      <color indexed="23"/>
      <name val="Calibri"/>
      <family val="2"/>
    </font>
    <font>
      <b/>
      <sz val="20"/>
      <color indexed="56"/>
      <name val="Calibri"/>
      <family val="2"/>
    </font>
    <font>
      <u val="single"/>
      <sz val="10"/>
      <color indexed="30"/>
      <name val="Calibri"/>
      <family val="2"/>
    </font>
    <font>
      <i/>
      <sz val="11"/>
      <color indexed="60"/>
      <name val="Calibri"/>
      <family val="2"/>
    </font>
    <font>
      <b/>
      <i/>
      <sz val="16"/>
      <color indexed="60"/>
      <name val="Calibri"/>
      <family val="2"/>
    </font>
    <font>
      <b/>
      <sz val="18"/>
      <color indexed="57"/>
      <name val="Calibri"/>
      <family val="2"/>
    </font>
    <font>
      <b/>
      <sz val="14"/>
      <color indexed="60"/>
      <name val="Calibri"/>
      <family val="2"/>
    </font>
    <font>
      <sz val="10"/>
      <color indexed="63"/>
      <name val="Calibri"/>
      <family val="2"/>
    </font>
    <font>
      <sz val="14"/>
      <color indexed="60"/>
      <name val="Calibri"/>
      <family val="2"/>
    </font>
    <font>
      <sz val="14"/>
      <color indexed="63"/>
      <name val="Calibri"/>
      <family val="2"/>
    </font>
    <font>
      <b/>
      <sz val="12"/>
      <color indexed="23"/>
      <name val="Calibri"/>
      <family val="2"/>
    </font>
    <font>
      <b/>
      <sz val="20"/>
      <color indexed="57"/>
      <name val="Calibri"/>
      <family val="2"/>
    </font>
    <font>
      <b/>
      <i/>
      <sz val="12"/>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sz val="8"/>
      <color theme="1"/>
      <name val="Calibri"/>
      <family val="2"/>
    </font>
    <font>
      <b/>
      <i/>
      <sz val="11"/>
      <color theme="1"/>
      <name val="Calibri"/>
      <family val="2"/>
    </font>
    <font>
      <sz val="11"/>
      <color theme="1" tint="0.49998000264167786"/>
      <name val="Calibri"/>
      <family val="2"/>
    </font>
    <font>
      <b/>
      <sz val="11"/>
      <color theme="9" tint="-0.24997000396251678"/>
      <name val="Calibri"/>
      <family val="2"/>
    </font>
    <font>
      <b/>
      <sz val="11"/>
      <color rgb="FF000000"/>
      <name val="Calibri"/>
      <family val="2"/>
    </font>
    <font>
      <sz val="11"/>
      <color rgb="FF000000"/>
      <name val="Calibri"/>
      <family val="2"/>
    </font>
    <font>
      <b/>
      <sz val="12"/>
      <color theme="1"/>
      <name val="Calibri"/>
      <family val="2"/>
    </font>
    <font>
      <b/>
      <sz val="11"/>
      <color rgb="FF843C0C"/>
      <name val="Calibri"/>
      <family val="2"/>
    </font>
    <font>
      <b/>
      <sz val="12"/>
      <color theme="0"/>
      <name val="Calibri"/>
      <family val="2"/>
    </font>
    <font>
      <sz val="9"/>
      <color theme="1" tint="0.49998000264167786"/>
      <name val="Calibri"/>
      <family val="2"/>
    </font>
    <font>
      <i/>
      <sz val="8"/>
      <color theme="1" tint="0.49998000264167786"/>
      <name val="Calibri"/>
      <family val="2"/>
    </font>
    <font>
      <sz val="22"/>
      <color theme="1"/>
      <name val="Calibri"/>
      <family val="2"/>
    </font>
    <font>
      <i/>
      <sz val="9"/>
      <color theme="1" tint="0.49998000264167786"/>
      <name val="Calibri"/>
      <family val="2"/>
    </font>
    <font>
      <b/>
      <sz val="14"/>
      <color theme="9" tint="-0.24997000396251678"/>
      <name val="Calibri"/>
      <family val="2"/>
    </font>
    <font>
      <sz val="14"/>
      <color theme="1"/>
      <name val="Calibri"/>
      <family val="2"/>
    </font>
    <font>
      <b/>
      <sz val="8"/>
      <color theme="1" tint="0.49998000264167786"/>
      <name val="Calibri"/>
      <family val="2"/>
    </font>
    <font>
      <b/>
      <sz val="11"/>
      <color theme="7" tint="-0.24997000396251678"/>
      <name val="Calibri"/>
      <family val="2"/>
    </font>
    <font>
      <sz val="11"/>
      <color theme="7" tint="-0.24997000396251678"/>
      <name val="Calibri"/>
      <family val="2"/>
    </font>
    <font>
      <b/>
      <sz val="9"/>
      <color theme="1" tint="0.49998000264167786"/>
      <name val="Calibri"/>
      <family val="2"/>
    </font>
    <font>
      <b/>
      <sz val="11"/>
      <color theme="1" tint="0.49998000264167786"/>
      <name val="Calibri"/>
      <family val="2"/>
    </font>
    <font>
      <i/>
      <sz val="11"/>
      <color rgb="FF000000"/>
      <name val="Calibri"/>
      <family val="2"/>
    </font>
    <font>
      <b/>
      <sz val="14"/>
      <color theme="1" tint="0.49998000264167786"/>
      <name val="Calibri"/>
      <family val="2"/>
    </font>
    <font>
      <sz val="11"/>
      <color theme="7"/>
      <name val="Calibri"/>
      <family val="2"/>
    </font>
    <font>
      <sz val="18"/>
      <color theme="7" tint="-0.24997000396251678"/>
      <name val="Calibri"/>
      <family val="2"/>
    </font>
    <font>
      <b/>
      <sz val="11"/>
      <color theme="5" tint="-0.4999699890613556"/>
      <name val="Calibri"/>
      <family val="2"/>
    </font>
    <font>
      <b/>
      <sz val="18"/>
      <color theme="0"/>
      <name val="Calibri"/>
      <family val="2"/>
    </font>
    <font>
      <b/>
      <sz val="16"/>
      <color theme="0"/>
      <name val="Calibri"/>
      <family val="2"/>
    </font>
    <font>
      <sz val="10"/>
      <color theme="1" tint="0.49998000264167786"/>
      <name val="Calibri"/>
      <family val="2"/>
    </font>
    <font>
      <b/>
      <sz val="18"/>
      <color theme="5" tint="-0.4999699890613556"/>
      <name val="Calibri"/>
      <family val="2"/>
    </font>
    <font>
      <sz val="9"/>
      <color rgb="FF000000"/>
      <name val="Calibri"/>
      <family val="2"/>
    </font>
    <font>
      <sz val="11"/>
      <color rgb="FF843C0C"/>
      <name val="Calibri"/>
      <family val="2"/>
    </font>
    <font>
      <i/>
      <sz val="11"/>
      <color theme="1" tint="0.34999001026153564"/>
      <name val="Calibri"/>
      <family val="2"/>
    </font>
    <font>
      <b/>
      <sz val="20"/>
      <color theme="5" tint="-0.4999699890613556"/>
      <name val="Calibri"/>
      <family val="2"/>
    </font>
    <font>
      <sz val="14"/>
      <color theme="0"/>
      <name val="Calibri"/>
      <family val="2"/>
    </font>
    <font>
      <b/>
      <sz val="14"/>
      <color theme="0"/>
      <name val="Calibri"/>
      <family val="2"/>
    </font>
    <font>
      <b/>
      <u val="single"/>
      <sz val="11"/>
      <color theme="9" tint="-0.24997000396251678"/>
      <name val="Calibri"/>
      <family val="2"/>
    </font>
    <font>
      <b/>
      <sz val="16"/>
      <color theme="5" tint="-0.4999699890613556"/>
      <name val="Calibri"/>
      <family val="2"/>
    </font>
    <font>
      <i/>
      <sz val="11"/>
      <color theme="1"/>
      <name val="Calibri"/>
      <family val="2"/>
    </font>
    <font>
      <sz val="18"/>
      <color rgb="FFFF0000"/>
      <name val="Calibri"/>
      <family val="2"/>
    </font>
    <font>
      <b/>
      <sz val="8"/>
      <color rgb="FFFF0000"/>
      <name val="Calibri"/>
      <family val="2"/>
    </font>
    <font>
      <sz val="9"/>
      <color theme="1"/>
      <name val="Calibri"/>
      <family val="2"/>
    </font>
    <font>
      <b/>
      <sz val="16"/>
      <color theme="1"/>
      <name val="Calibri"/>
      <family val="2"/>
    </font>
    <font>
      <b/>
      <sz val="12"/>
      <color theme="5" tint="-0.4999699890613556"/>
      <name val="Calibri"/>
      <family val="2"/>
    </font>
    <font>
      <b/>
      <sz val="10"/>
      <color theme="1" tint="0.49998000264167786"/>
      <name val="Calibri"/>
      <family val="2"/>
    </font>
    <font>
      <sz val="12"/>
      <color theme="1"/>
      <name val="Calibri"/>
      <family val="2"/>
    </font>
    <font>
      <sz val="16"/>
      <color theme="1"/>
      <name val="Calibri"/>
      <family val="2"/>
    </font>
    <font>
      <b/>
      <sz val="12"/>
      <color theme="7" tint="-0.4999699890613556"/>
      <name val="Calibri"/>
      <family val="2"/>
    </font>
    <font>
      <b/>
      <sz val="18"/>
      <color rgb="FF002060"/>
      <name val="Calibri"/>
      <family val="2"/>
    </font>
    <font>
      <sz val="12"/>
      <color theme="7"/>
      <name val="Calibri"/>
      <family val="2"/>
    </font>
    <font>
      <sz val="12"/>
      <color theme="1" tint="0.49998000264167786"/>
      <name val="Calibri"/>
      <family val="2"/>
    </font>
    <font>
      <sz val="12"/>
      <color rgb="FFFF0000"/>
      <name val="Calibri"/>
      <family val="2"/>
    </font>
    <font>
      <b/>
      <sz val="11"/>
      <color theme="0" tint="-0.4999699890613556"/>
      <name val="Calibri"/>
      <family val="2"/>
    </font>
    <font>
      <b/>
      <sz val="18"/>
      <color theme="1"/>
      <name val="Calibri"/>
      <family val="2"/>
    </font>
    <font>
      <b/>
      <sz val="16"/>
      <color rgb="FF000000"/>
      <name val="Calibri"/>
      <family val="2"/>
    </font>
    <font>
      <b/>
      <sz val="16"/>
      <color rgb="FF833C0C"/>
      <name val="Calibri"/>
      <family val="2"/>
    </font>
    <font>
      <b/>
      <sz val="12"/>
      <color rgb="FF833C0C"/>
      <name val="Calibri"/>
      <family val="2"/>
    </font>
    <font>
      <sz val="10"/>
      <color rgb="FF808080"/>
      <name val="Calibri"/>
      <family val="2"/>
    </font>
    <font>
      <sz val="11"/>
      <color rgb="FF444444"/>
      <name val="Calibri"/>
      <family val="2"/>
    </font>
    <font>
      <b/>
      <sz val="12"/>
      <color rgb="FF843C0C"/>
      <name val="Calibri"/>
      <family val="2"/>
    </font>
    <font>
      <b/>
      <i/>
      <sz val="12"/>
      <color theme="1"/>
      <name val="Calibri"/>
      <family val="2"/>
    </font>
    <font>
      <b/>
      <sz val="12"/>
      <color rgb="FF993300"/>
      <name val="Calibri"/>
      <family val="2"/>
    </font>
    <font>
      <i/>
      <sz val="10"/>
      <color theme="1" tint="0.49998000264167786"/>
      <name val="Calibri"/>
      <family val="2"/>
    </font>
    <font>
      <b/>
      <sz val="20"/>
      <color rgb="FF002060"/>
      <name val="Calibri"/>
      <family val="2"/>
    </font>
    <font>
      <u val="single"/>
      <sz val="10"/>
      <color theme="10"/>
      <name val="Calibri"/>
      <family val="2"/>
    </font>
    <font>
      <i/>
      <sz val="11"/>
      <color rgb="FFC00000"/>
      <name val="Calibri"/>
      <family val="2"/>
    </font>
    <font>
      <sz val="11"/>
      <color rgb="FF222222"/>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
      <patternFill patternType="solid">
        <fgColor theme="7" tint="-0.24997000396251678"/>
        <bgColor indexed="64"/>
      </patternFill>
    </fill>
    <fill>
      <patternFill patternType="solid">
        <fgColor theme="9" tint="-0.4999699890613556"/>
        <bgColor indexed="64"/>
      </patternFill>
    </fill>
    <fill>
      <patternFill patternType="solid">
        <fgColor theme="2" tint="-0.24997000396251678"/>
        <bgColor indexed="64"/>
      </patternFill>
    </fill>
    <fill>
      <patternFill patternType="solid">
        <fgColor rgb="FFD0CECE"/>
        <bgColor indexed="64"/>
      </patternFill>
    </fill>
    <fill>
      <patternFill patternType="solid">
        <fgColor rgb="FFFFFF00"/>
        <bgColor indexed="64"/>
      </patternFill>
    </fill>
    <fill>
      <patternFill patternType="solid">
        <fgColor theme="5" tint="-0.24997000396251678"/>
        <bgColor indexed="64"/>
      </patternFill>
    </fill>
  </fills>
  <borders count="1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theme="0"/>
      </right>
      <top/>
      <bottom/>
    </border>
    <border>
      <left/>
      <right style="medium">
        <color theme="0"/>
      </right>
      <top/>
      <bottom/>
    </border>
    <border>
      <left style="medium">
        <color theme="0"/>
      </left>
      <right style="medium">
        <color theme="0"/>
      </right>
      <top style="medium">
        <color theme="0"/>
      </top>
      <bottom style="medium">
        <color theme="0"/>
      </bottom>
    </border>
    <border>
      <left/>
      <right style="thin">
        <color theme="0"/>
      </right>
      <top style="thin">
        <color theme="0"/>
      </top>
      <bottom style="thin">
        <color theme="0"/>
      </bottom>
    </border>
    <border>
      <left/>
      <right/>
      <top/>
      <bottom style="medium">
        <color theme="0"/>
      </bottom>
    </border>
    <border>
      <left/>
      <right/>
      <top style="thin">
        <color theme="0"/>
      </top>
      <bottom style="thin">
        <color theme="0"/>
      </bottom>
    </border>
    <border>
      <left/>
      <right style="thin">
        <color theme="0"/>
      </right>
      <top/>
      <bottom style="medium">
        <color theme="0"/>
      </bottom>
    </border>
    <border>
      <left/>
      <right style="thin">
        <color theme="0"/>
      </right>
      <top style="medium">
        <color theme="0"/>
      </top>
      <bottom style="medium">
        <color theme="0"/>
      </bottom>
    </border>
    <border>
      <left style="medium">
        <color theme="0"/>
      </left>
      <right/>
      <top style="medium">
        <color theme="0"/>
      </top>
      <bottom style="medium">
        <color theme="0"/>
      </bottom>
    </border>
    <border>
      <left style="thin"/>
      <right style="thin"/>
      <top style="thin"/>
      <bottom style="thin"/>
    </border>
    <border>
      <left/>
      <right/>
      <top style="thin">
        <color theme="0"/>
      </top>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bottom style="thin">
        <color theme="0"/>
      </bottom>
    </border>
    <border>
      <left style="thin"/>
      <right style="thin"/>
      <top/>
      <bottom style="thin"/>
    </border>
    <border>
      <left/>
      <right style="thin">
        <color theme="0"/>
      </right>
      <top style="thin">
        <color theme="0"/>
      </top>
      <bottom/>
    </border>
    <border>
      <left/>
      <right/>
      <top/>
      <bottom style="thin">
        <color theme="0"/>
      </bottom>
    </border>
    <border>
      <left style="thin">
        <color theme="0"/>
      </left>
      <right/>
      <top style="thin">
        <color theme="0"/>
      </top>
      <bottom/>
    </border>
    <border>
      <left style="thin">
        <color theme="0"/>
      </left>
      <right style="thin">
        <color theme="0"/>
      </right>
      <top style="medium">
        <color theme="0"/>
      </top>
      <bottom style="medium">
        <color theme="0"/>
      </bottom>
    </border>
    <border>
      <left style="thin">
        <color theme="0"/>
      </left>
      <right/>
      <top/>
      <bottom/>
    </border>
    <border>
      <left style="thin">
        <color theme="9"/>
      </left>
      <right/>
      <top/>
      <bottom/>
    </border>
    <border>
      <left/>
      <right style="thin">
        <color theme="9"/>
      </right>
      <top/>
      <bottom/>
    </border>
    <border>
      <left style="thin">
        <color theme="9"/>
      </left>
      <right/>
      <top/>
      <bottom style="thin">
        <color theme="9"/>
      </bottom>
    </border>
    <border>
      <left/>
      <right/>
      <top/>
      <bottom style="thin">
        <color theme="9"/>
      </bottom>
    </border>
    <border>
      <left/>
      <right style="thin">
        <color theme="9"/>
      </right>
      <top/>
      <bottom style="thin">
        <color theme="9"/>
      </bottom>
    </border>
    <border>
      <left/>
      <right style="thin">
        <color theme="9"/>
      </right>
      <top style="thin">
        <color theme="9"/>
      </top>
      <bottom/>
    </border>
    <border>
      <left style="thin">
        <color theme="9"/>
      </left>
      <right/>
      <top style="thin">
        <color theme="9"/>
      </top>
      <bottom/>
    </border>
    <border>
      <left/>
      <right/>
      <top style="thin">
        <color theme="9"/>
      </top>
      <bottom/>
    </border>
    <border>
      <left style="thin">
        <color theme="0"/>
      </left>
      <right style="thin">
        <color theme="0"/>
      </right>
      <top style="thin">
        <color theme="0"/>
      </top>
      <bottom style="medium">
        <color theme="0"/>
      </bottom>
    </border>
    <border>
      <left/>
      <right/>
      <top style="medium">
        <color theme="7"/>
      </top>
      <bottom/>
    </border>
    <border>
      <left/>
      <right style="medium">
        <color theme="7"/>
      </right>
      <top style="medium">
        <color theme="7"/>
      </top>
      <bottom/>
    </border>
    <border>
      <left/>
      <right style="medium">
        <color theme="7"/>
      </right>
      <top/>
      <bottom/>
    </border>
    <border>
      <left/>
      <right/>
      <top/>
      <bottom style="medium">
        <color theme="7"/>
      </bottom>
    </border>
    <border>
      <left/>
      <right style="medium">
        <color theme="7"/>
      </right>
      <top/>
      <bottom style="medium">
        <color theme="7"/>
      </bottom>
    </border>
    <border>
      <left/>
      <right/>
      <top style="medium">
        <color theme="7"/>
      </top>
      <bottom style="medium">
        <color theme="7"/>
      </bottom>
    </border>
    <border>
      <left style="medium">
        <color theme="7"/>
      </left>
      <right/>
      <top style="medium">
        <color theme="7"/>
      </top>
      <bottom style="medium">
        <color theme="7"/>
      </bottom>
    </border>
    <border>
      <left style="medium">
        <color theme="7"/>
      </left>
      <right/>
      <top/>
      <bottom/>
    </border>
    <border>
      <left style="medium">
        <color theme="7"/>
      </left>
      <right/>
      <top/>
      <bottom style="medium">
        <color theme="7"/>
      </bottom>
    </border>
    <border>
      <left style="medium">
        <color theme="7"/>
      </left>
      <right style="medium">
        <color theme="7"/>
      </right>
      <top style="medium">
        <color theme="7"/>
      </top>
      <bottom style="medium">
        <color theme="7"/>
      </bottom>
    </border>
    <border>
      <left style="medium">
        <color theme="0"/>
      </left>
      <right style="medium">
        <color theme="0"/>
      </right>
      <top style="medium">
        <color theme="0"/>
      </top>
      <bottom style="thin">
        <color theme="1" tint="0.49998000264167786"/>
      </bottom>
    </border>
    <border>
      <left style="medium">
        <color theme="0"/>
      </left>
      <right style="medium">
        <color theme="0"/>
      </right>
      <top style="thin">
        <color theme="1" tint="0.49998000264167786"/>
      </top>
      <bottom style="thin">
        <color theme="1" tint="0.49998000264167786"/>
      </bottom>
    </border>
    <border>
      <left/>
      <right style="thin">
        <color theme="0"/>
      </right>
      <top style="medium">
        <color theme="0"/>
      </top>
      <bottom style="thin">
        <color theme="1" tint="0.49998000264167786"/>
      </bottom>
    </border>
    <border>
      <left style="medium">
        <color theme="0"/>
      </left>
      <right style="thin">
        <color theme="0"/>
      </right>
      <top style="thin">
        <color theme="1" tint="0.49998000264167786"/>
      </top>
      <bottom style="thin">
        <color theme="1" tint="0.49998000264167786"/>
      </bottom>
    </border>
    <border>
      <left style="medium">
        <color theme="0"/>
      </left>
      <right style="medium">
        <color theme="0"/>
      </right>
      <top/>
      <bottom style="thin">
        <color theme="1" tint="0.49998000264167786"/>
      </bottom>
    </border>
    <border>
      <left/>
      <right/>
      <top/>
      <bottom style="thin">
        <color theme="1" tint="0.49998000264167786"/>
      </bottom>
    </border>
    <border>
      <left style="thin">
        <color theme="9" tint="-0.4999699890613556"/>
      </left>
      <right/>
      <top style="thin">
        <color theme="9" tint="-0.24993999302387238"/>
      </top>
      <bottom style="thin">
        <color theme="9" tint="-0.24993999302387238"/>
      </bottom>
    </border>
    <border>
      <left/>
      <right/>
      <top style="thin">
        <color theme="9" tint="-0.24993999302387238"/>
      </top>
      <bottom style="thin">
        <color theme="9" tint="-0.24993999302387238"/>
      </bottom>
    </border>
    <border>
      <left/>
      <right style="thin">
        <color theme="9" tint="-0.24993999302387238"/>
      </right>
      <top style="thin">
        <color theme="9" tint="-0.24993999302387238"/>
      </top>
      <bottom style="thin">
        <color theme="9" tint="-0.24993999302387238"/>
      </bottom>
    </border>
    <border>
      <left style="medium">
        <color theme="7" tint="-0.24997000396251678"/>
      </left>
      <right style="medium">
        <color theme="7"/>
      </right>
      <top style="medium">
        <color theme="7" tint="-0.24997000396251678"/>
      </top>
      <bottom style="thick">
        <color theme="7" tint="-0.24997000396251678"/>
      </bottom>
    </border>
    <border>
      <left/>
      <right/>
      <top style="medium">
        <color theme="7" tint="-0.24997000396251678"/>
      </top>
      <bottom style="thick">
        <color theme="7" tint="-0.24997000396251678"/>
      </bottom>
    </border>
    <border>
      <left/>
      <right style="medium">
        <color theme="7" tint="-0.24997000396251678"/>
      </right>
      <top style="medium">
        <color theme="7" tint="-0.24997000396251678"/>
      </top>
      <bottom style="thick">
        <color theme="7" tint="-0.24997000396251678"/>
      </bottom>
    </border>
    <border>
      <left/>
      <right style="medium">
        <color theme="7" tint="-0.24997000396251678"/>
      </right>
      <top/>
      <bottom/>
    </border>
    <border>
      <left style="medium">
        <color theme="7" tint="-0.24997000396251678"/>
      </left>
      <right/>
      <top/>
      <bottom/>
    </border>
    <border>
      <left style="medium">
        <color theme="7" tint="-0.24997000396251678"/>
      </left>
      <right/>
      <top/>
      <bottom style="medium">
        <color theme="7" tint="-0.24997000396251678"/>
      </bottom>
    </border>
    <border>
      <left/>
      <right/>
      <top/>
      <bottom style="medium">
        <color theme="7" tint="-0.24997000396251678"/>
      </bottom>
    </border>
    <border>
      <left/>
      <right style="medium">
        <color theme="7" tint="-0.24997000396251678"/>
      </right>
      <top/>
      <bottom style="medium">
        <color theme="7" tint="-0.24997000396251678"/>
      </bottom>
    </border>
    <border>
      <left style="thin">
        <color theme="9" tint="-0.24997000396251678"/>
      </left>
      <right style="thin">
        <color theme="9" tint="-0.24997000396251678"/>
      </right>
      <top style="thin">
        <color theme="9" tint="-0.24997000396251678"/>
      </top>
      <bottom style="thin">
        <color theme="9" tint="-0.24997000396251678"/>
      </bottom>
    </border>
    <border>
      <left style="medium">
        <color theme="0"/>
      </left>
      <right style="medium">
        <color theme="0"/>
      </right>
      <top/>
      <bottom style="thin">
        <color theme="1"/>
      </bottom>
    </border>
    <border>
      <left style="medium">
        <color theme="0"/>
      </left>
      <right style="medium">
        <color theme="0"/>
      </right>
      <top style="medium">
        <color theme="0"/>
      </top>
      <bottom style="thin">
        <color theme="1"/>
      </bottom>
    </border>
    <border>
      <left style="medium">
        <color theme="0"/>
      </left>
      <right style="medium">
        <color theme="0"/>
      </right>
      <top style="medium">
        <color theme="0"/>
      </top>
      <bottom style="thin"/>
    </border>
    <border>
      <left style="medium">
        <color theme="0"/>
      </left>
      <right style="medium">
        <color theme="0"/>
      </right>
      <top/>
      <bottom style="thin"/>
    </border>
    <border>
      <left style="thin">
        <color theme="9" tint="-0.24993999302387238"/>
      </left>
      <right/>
      <top/>
      <bottom/>
    </border>
    <border>
      <left style="medium">
        <color theme="2" tint="-0.24997000396251678"/>
      </left>
      <right/>
      <top style="medium">
        <color theme="2" tint="-0.24997000396251678"/>
      </top>
      <bottom/>
    </border>
    <border>
      <left/>
      <right/>
      <top style="medium">
        <color theme="2" tint="-0.24997000396251678"/>
      </top>
      <bottom/>
    </border>
    <border>
      <left/>
      <right style="medium">
        <color theme="2" tint="-0.24997000396251678"/>
      </right>
      <top style="medium">
        <color theme="2" tint="-0.24997000396251678"/>
      </top>
      <bottom/>
    </border>
    <border>
      <left/>
      <right style="medium">
        <color theme="2" tint="-0.24997000396251678"/>
      </right>
      <top/>
      <bottom/>
    </border>
    <border>
      <left style="medium">
        <color theme="2" tint="-0.24997000396251678"/>
      </left>
      <right/>
      <top/>
      <bottom/>
    </border>
    <border>
      <left style="medium">
        <color theme="2" tint="-0.24997000396251678"/>
      </left>
      <right/>
      <top/>
      <bottom style="medium">
        <color theme="2" tint="-0.24997000396251678"/>
      </bottom>
    </border>
    <border>
      <left/>
      <right style="medium">
        <color theme="2" tint="-0.24997000396251678"/>
      </right>
      <top/>
      <bottom style="medium">
        <color theme="2" tint="-0.24997000396251678"/>
      </bottom>
    </border>
    <border>
      <left style="medium">
        <color theme="2"/>
      </left>
      <right/>
      <top style="medium">
        <color theme="2"/>
      </top>
      <bottom/>
    </border>
    <border>
      <left/>
      <right/>
      <top style="medium">
        <color theme="2"/>
      </top>
      <bottom/>
    </border>
    <border>
      <left/>
      <right style="medium">
        <color theme="2"/>
      </right>
      <top style="medium">
        <color theme="2"/>
      </top>
      <bottom/>
    </border>
    <border>
      <left style="medium">
        <color theme="2"/>
      </left>
      <right/>
      <top/>
      <bottom/>
    </border>
    <border>
      <left/>
      <right style="medium">
        <color theme="2"/>
      </right>
      <top/>
      <bottom/>
    </border>
    <border>
      <left style="medium">
        <color theme="2"/>
      </left>
      <right/>
      <top/>
      <bottom style="medium">
        <color theme="2"/>
      </bottom>
    </border>
    <border>
      <left/>
      <right/>
      <top/>
      <bottom style="medium">
        <color theme="2"/>
      </bottom>
    </border>
    <border>
      <left/>
      <right style="medium">
        <color theme="2"/>
      </right>
      <top/>
      <bottom style="medium">
        <color theme="2"/>
      </bottom>
    </border>
    <border>
      <left style="medium">
        <color theme="2"/>
      </left>
      <right style="medium">
        <color theme="2"/>
      </right>
      <top style="medium">
        <color theme="2"/>
      </top>
      <bottom style="medium">
        <color theme="2"/>
      </bottom>
    </border>
    <border>
      <left style="medium">
        <color theme="5" tint="0.7999799847602844"/>
      </left>
      <right/>
      <top style="medium">
        <color theme="5" tint="0.7999799847602844"/>
      </top>
      <bottom/>
    </border>
    <border>
      <left/>
      <right/>
      <top style="medium">
        <color theme="5" tint="0.7999799847602844"/>
      </top>
      <bottom/>
    </border>
    <border>
      <left/>
      <right style="medium">
        <color theme="5" tint="0.7999799847602844"/>
      </right>
      <top style="medium">
        <color theme="5" tint="0.7999799847602844"/>
      </top>
      <bottom/>
    </border>
    <border>
      <left style="medium">
        <color theme="5" tint="0.7999799847602844"/>
      </left>
      <right/>
      <top/>
      <bottom/>
    </border>
    <border>
      <left/>
      <right style="medium">
        <color theme="5" tint="0.7999799847602844"/>
      </right>
      <top/>
      <bottom/>
    </border>
    <border>
      <left style="medium">
        <color theme="5" tint="0.7999799847602844"/>
      </left>
      <right/>
      <top/>
      <bottom style="medium">
        <color theme="5" tint="0.7999799847602844"/>
      </bottom>
    </border>
    <border>
      <left/>
      <right/>
      <top/>
      <bottom style="medium">
        <color theme="5" tint="0.7999799847602844"/>
      </bottom>
    </border>
    <border>
      <left/>
      <right style="medium">
        <color theme="5" tint="0.7999799847602844"/>
      </right>
      <top/>
      <bottom style="medium">
        <color theme="5" tint="0.7999799847602844"/>
      </bottom>
    </border>
    <border>
      <left style="thin">
        <color theme="9" tint="-0.24993999302387238"/>
      </left>
      <right/>
      <top style="thin">
        <color theme="9" tint="-0.24993999302387238"/>
      </top>
      <bottom style="thin">
        <color theme="9" tint="-0.24993999302387238"/>
      </bottom>
    </border>
    <border>
      <left style="medium">
        <color theme="9" tint="0.5999900102615356"/>
      </left>
      <right style="medium">
        <color theme="9" tint="0.5999900102615356"/>
      </right>
      <top style="medium">
        <color theme="9" tint="0.5999900102615356"/>
      </top>
      <bottom style="medium">
        <color theme="9" tint="0.5999900102615356"/>
      </bottom>
    </border>
    <border>
      <left/>
      <right style="thick">
        <color theme="0"/>
      </right>
      <top style="thick">
        <color theme="0"/>
      </top>
      <bottom style="thick">
        <color theme="0"/>
      </bottom>
    </border>
    <border>
      <left/>
      <right style="medium">
        <color theme="0"/>
      </right>
      <top style="medium">
        <color theme="0"/>
      </top>
      <bottom style="medium">
        <color theme="0"/>
      </bottom>
    </border>
    <border>
      <left/>
      <right/>
      <top/>
      <bottom style="medium">
        <color theme="0" tint="-0.24993999302387238"/>
      </botto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right style="medium">
        <color theme="0" tint="-0.4999699890613556"/>
      </right>
      <top/>
      <bottom/>
    </border>
    <border>
      <left/>
      <right/>
      <top/>
      <bottom style="medium">
        <color theme="0" tint="-0.4999699890613556"/>
      </bottom>
    </border>
    <border>
      <left/>
      <right style="medium">
        <color theme="0" tint="-0.4999699890613556"/>
      </right>
      <top/>
      <bottom style="medium">
        <color theme="0" tint="-0.4999699890613556"/>
      </bottom>
    </border>
    <border>
      <left style="medium">
        <color theme="0" tint="-0.4999699890613556"/>
      </left>
      <right style="medium">
        <color theme="0"/>
      </right>
      <top style="medium">
        <color theme="0"/>
      </top>
      <bottom style="medium">
        <color theme="0"/>
      </bottom>
    </border>
    <border>
      <left style="medium">
        <color theme="0"/>
      </left>
      <right style="medium">
        <color theme="0" tint="-0.4999699890613556"/>
      </right>
      <top style="medium">
        <color theme="0"/>
      </top>
      <bottom style="medium">
        <color theme="0"/>
      </bottom>
    </border>
    <border>
      <left style="medium">
        <color theme="0" tint="-0.4999699890613556"/>
      </left>
      <right/>
      <top/>
      <bottom style="medium">
        <color theme="0" tint="-0.4999699890613556"/>
      </bottom>
    </border>
    <border>
      <left style="medium">
        <color theme="0" tint="-0.4999699890613556"/>
      </left>
      <right/>
      <top/>
      <bottom/>
    </border>
    <border>
      <left/>
      <right/>
      <top style="medium">
        <color theme="2" tint="-0.24997000396251678"/>
      </top>
      <bottom style="medium">
        <color theme="2" tint="-0.24997000396251678"/>
      </bottom>
    </border>
    <border>
      <left/>
      <right/>
      <top/>
      <bottom style="medium">
        <color theme="2" tint="-0.24997000396251678"/>
      </bottom>
    </border>
    <border>
      <left style="medium">
        <color theme="0"/>
      </left>
      <right style="medium">
        <color theme="0"/>
      </right>
      <top style="medium">
        <color theme="0"/>
      </top>
      <bottom/>
    </border>
    <border>
      <left/>
      <right style="medium">
        <color theme="6" tint="0.5999600291252136"/>
      </right>
      <top/>
      <bottom/>
    </border>
    <border>
      <left style="medium">
        <color theme="6" tint="0.5999600291252136"/>
      </left>
      <right/>
      <top/>
      <bottom/>
    </border>
    <border>
      <left/>
      <right style="thin"/>
      <top style="thin"/>
      <bottom style="thin"/>
    </border>
    <border>
      <left/>
      <right style="thin">
        <color rgb="FF000000"/>
      </right>
      <top style="medium">
        <color theme="2" tint="-0.24997000396251678"/>
      </top>
      <bottom/>
    </border>
    <border>
      <left style="hair"/>
      <right style="hair"/>
      <top style="hair"/>
      <bottom style="hair"/>
    </border>
    <border>
      <left/>
      <right/>
      <top style="medium">
        <color theme="1" tint="0.49998000264167786"/>
      </top>
      <bottom/>
    </border>
    <border>
      <left/>
      <right style="medium">
        <color theme="1" tint="0.49998000264167786"/>
      </right>
      <top style="medium">
        <color theme="1" tint="0.49998000264167786"/>
      </top>
      <bottom/>
    </border>
    <border>
      <left style="thin"/>
      <right/>
      <top style="thin"/>
      <bottom style="thin"/>
    </border>
    <border>
      <left/>
      <right/>
      <top style="thin"/>
      <bottom style="thin"/>
    </border>
    <border>
      <left/>
      <right style="thin"/>
      <top style="thin"/>
      <bottom/>
    </border>
    <border>
      <left style="thin"/>
      <right/>
      <top style="thin"/>
      <bottom/>
    </border>
    <border>
      <left/>
      <right/>
      <top style="thin"/>
      <bottom/>
    </border>
    <border>
      <left style="medium">
        <color theme="0"/>
      </left>
      <right/>
      <top style="medium">
        <color theme="0"/>
      </top>
      <bottom style="thin">
        <color theme="1" tint="0.49998000264167786"/>
      </bottom>
    </border>
    <border>
      <left/>
      <right/>
      <top style="medium">
        <color theme="0"/>
      </top>
      <bottom style="thin">
        <color theme="1" tint="0.49998000264167786"/>
      </bottom>
    </border>
    <border>
      <left/>
      <right style="medium">
        <color theme="7" tint="-0.24997000396251678"/>
      </right>
      <top style="medium">
        <color theme="0"/>
      </top>
      <bottom style="thin">
        <color theme="1" tint="0.49998000264167786"/>
      </bottom>
    </border>
    <border>
      <left style="medium">
        <color theme="0"/>
      </left>
      <right/>
      <top/>
      <bottom/>
    </border>
    <border>
      <left style="medium">
        <color theme="0"/>
      </left>
      <right/>
      <top/>
      <bottom style="thin">
        <color theme="1" tint="0.4999800026416778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29" borderId="0" applyNumberFormat="0" applyBorder="0" applyAlignment="0" applyProtection="0"/>
    <xf numFmtId="0" fontId="111" fillId="0" borderId="3" applyNumberFormat="0" applyFill="0" applyAlignment="0" applyProtection="0"/>
    <xf numFmtId="0" fontId="112" fillId="0" borderId="4" applyNumberFormat="0" applyFill="0" applyAlignment="0" applyProtection="0"/>
    <xf numFmtId="0" fontId="113" fillId="0" borderId="5" applyNumberFormat="0" applyFill="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498">
    <xf numFmtId="0" fontId="0" fillId="0" borderId="0" xfId="0" applyFont="1" applyAlignment="1">
      <alignment/>
    </xf>
    <xf numFmtId="0" fontId="120" fillId="0" borderId="0" xfId="0" applyFont="1" applyAlignment="1">
      <alignment/>
    </xf>
    <xf numFmtId="0" fontId="120" fillId="0" borderId="0" xfId="0" applyFont="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0" xfId="0" applyAlignment="1">
      <alignment vertical="top" wrapText="1"/>
    </xf>
    <xf numFmtId="0" fontId="120" fillId="0" borderId="0" xfId="0" applyFont="1" applyAlignment="1">
      <alignment horizontal="center" vertical="center"/>
    </xf>
    <xf numFmtId="0" fontId="120" fillId="0" borderId="0" xfId="0" applyFont="1" applyAlignment="1">
      <alignment horizontal="center" vertical="center" wrapText="1"/>
    </xf>
    <xf numFmtId="0" fontId="0" fillId="0" borderId="0" xfId="0" applyAlignment="1">
      <alignment horizontal="left"/>
    </xf>
    <xf numFmtId="0" fontId="0" fillId="18" borderId="12" xfId="0" applyFill="1" applyBorder="1" applyAlignment="1">
      <alignment/>
    </xf>
    <xf numFmtId="0" fontId="107" fillId="33" borderId="13" xfId="0" applyFont="1" applyFill="1" applyBorder="1" applyAlignment="1">
      <alignment/>
    </xf>
    <xf numFmtId="0" fontId="0" fillId="34" borderId="0" xfId="0" applyFill="1" applyAlignment="1">
      <alignment/>
    </xf>
    <xf numFmtId="9" fontId="0" fillId="18" borderId="12" xfId="59" applyFont="1" applyFill="1" applyBorder="1" applyAlignment="1">
      <alignment/>
    </xf>
    <xf numFmtId="9" fontId="0" fillId="34" borderId="12" xfId="59" applyFont="1" applyFill="1" applyBorder="1" applyAlignment="1">
      <alignment/>
    </xf>
    <xf numFmtId="164" fontId="0" fillId="34" borderId="12" xfId="42" applyNumberFormat="1" applyFont="1" applyFill="1" applyBorder="1" applyAlignment="1">
      <alignment/>
    </xf>
    <xf numFmtId="0" fontId="120" fillId="0" borderId="14" xfId="0" applyFont="1" applyBorder="1" applyAlignment="1">
      <alignment wrapText="1"/>
    </xf>
    <xf numFmtId="3" fontId="0" fillId="0" borderId="0" xfId="0" applyNumberFormat="1" applyAlignment="1">
      <alignment/>
    </xf>
    <xf numFmtId="9" fontId="0" fillId="0" borderId="0" xfId="59" applyFont="1" applyAlignment="1">
      <alignment/>
    </xf>
    <xf numFmtId="0" fontId="0" fillId="0" borderId="0" xfId="0" applyAlignment="1">
      <alignment horizontal="right"/>
    </xf>
    <xf numFmtId="0" fontId="120" fillId="0" borderId="0" xfId="0" applyFont="1" applyAlignment="1">
      <alignment horizontal="right"/>
    </xf>
    <xf numFmtId="9" fontId="0" fillId="0" borderId="0" xfId="59" applyFont="1" applyAlignment="1">
      <alignment horizontal="right"/>
    </xf>
    <xf numFmtId="1" fontId="0" fillId="34" borderId="12" xfId="59" applyNumberFormat="1" applyFont="1" applyFill="1" applyBorder="1" applyAlignment="1">
      <alignment/>
    </xf>
    <xf numFmtId="0" fontId="104" fillId="0" borderId="0" xfId="0" applyFont="1" applyAlignment="1">
      <alignment/>
    </xf>
    <xf numFmtId="9" fontId="0" fillId="0" borderId="0" xfId="0" applyNumberFormat="1" applyAlignment="1">
      <alignment/>
    </xf>
    <xf numFmtId="165" fontId="0" fillId="18" borderId="12" xfId="0" applyNumberFormat="1" applyFill="1" applyBorder="1" applyAlignment="1" applyProtection="1">
      <alignment/>
      <protection locked="0"/>
    </xf>
    <xf numFmtId="0" fontId="122" fillId="0" borderId="0" xfId="0" applyFont="1" applyAlignment="1" applyProtection="1">
      <alignment vertical="center" wrapText="1"/>
      <protection locked="0"/>
    </xf>
    <xf numFmtId="0" fontId="123" fillId="0" borderId="0" xfId="0" applyFont="1" applyAlignment="1">
      <alignment horizontal="center" vertical="center" wrapText="1"/>
    </xf>
    <xf numFmtId="2" fontId="122" fillId="0" borderId="0" xfId="0" applyNumberFormat="1" applyFont="1" applyAlignment="1">
      <alignment vertical="center" wrapText="1"/>
    </xf>
    <xf numFmtId="0" fontId="0" fillId="0" borderId="0" xfId="0" applyAlignment="1">
      <alignment wrapText="1"/>
    </xf>
    <xf numFmtId="0" fontId="107" fillId="33" borderId="15" xfId="0" applyFont="1" applyFill="1" applyBorder="1" applyAlignment="1">
      <alignment vertical="center"/>
    </xf>
    <xf numFmtId="0" fontId="107" fillId="33" borderId="15" xfId="0" applyFont="1" applyFill="1" applyBorder="1" applyAlignment="1">
      <alignment/>
    </xf>
    <xf numFmtId="0" fontId="0" fillId="18" borderId="16" xfId="0" applyFill="1" applyBorder="1" applyAlignment="1">
      <alignment horizontal="left" readingOrder="1"/>
    </xf>
    <xf numFmtId="43" fontId="0" fillId="35" borderId="17" xfId="42" applyFont="1" applyFill="1" applyBorder="1" applyAlignment="1">
      <alignment horizontal="left"/>
    </xf>
    <xf numFmtId="0" fontId="0" fillId="18" borderId="12" xfId="0" applyFill="1" applyBorder="1" applyAlignment="1">
      <alignment vertical="top" wrapText="1"/>
    </xf>
    <xf numFmtId="0" fontId="120" fillId="0" borderId="0" xfId="0" applyFont="1" applyAlignment="1">
      <alignment wrapText="1"/>
    </xf>
    <xf numFmtId="3" fontId="0" fillId="18" borderId="12" xfId="0" applyNumberFormat="1" applyFill="1" applyBorder="1" applyAlignment="1">
      <alignment horizontal="right"/>
    </xf>
    <xf numFmtId="4" fontId="0" fillId="36" borderId="18" xfId="0" applyNumberFormat="1" applyFill="1" applyBorder="1" applyAlignment="1">
      <alignment horizontal="right" vertical="top" wrapText="1"/>
    </xf>
    <xf numFmtId="37" fontId="0" fillId="18" borderId="17" xfId="42" applyNumberFormat="1" applyFont="1" applyFill="1" applyBorder="1" applyAlignment="1">
      <alignment horizontal="right"/>
    </xf>
    <xf numFmtId="0" fontId="0" fillId="18" borderId="12" xfId="0" applyFill="1" applyBorder="1" applyAlignment="1">
      <alignment horizontal="left"/>
    </xf>
    <xf numFmtId="0" fontId="0" fillId="35" borderId="0" xfId="0" applyFill="1" applyAlignment="1">
      <alignment/>
    </xf>
    <xf numFmtId="0" fontId="120" fillId="0" borderId="19" xfId="0" applyFont="1" applyBorder="1" applyAlignment="1">
      <alignment wrapText="1"/>
    </xf>
    <xf numFmtId="0" fontId="0" fillId="0" borderId="19" xfId="0" applyBorder="1" applyAlignment="1">
      <alignment/>
    </xf>
    <xf numFmtId="0" fontId="107" fillId="33" borderId="13" xfId="0" applyFont="1" applyFill="1" applyBorder="1" applyAlignment="1">
      <alignment vertical="center"/>
    </xf>
    <xf numFmtId="0" fontId="107" fillId="33" borderId="10" xfId="0" applyFont="1" applyFill="1" applyBorder="1" applyAlignment="1">
      <alignment vertical="center"/>
    </xf>
    <xf numFmtId="164" fontId="0" fillId="34" borderId="0" xfId="42" applyNumberFormat="1" applyFont="1" applyFill="1" applyBorder="1" applyAlignment="1">
      <alignment vertical="center"/>
    </xf>
    <xf numFmtId="164" fontId="0" fillId="34" borderId="20" xfId="42" applyNumberFormat="1" applyFont="1" applyFill="1" applyBorder="1" applyAlignment="1">
      <alignment/>
    </xf>
    <xf numFmtId="168" fontId="0" fillId="34" borderId="21" xfId="42" applyNumberFormat="1" applyFont="1" applyFill="1" applyBorder="1" applyAlignment="1">
      <alignment/>
    </xf>
    <xf numFmtId="168" fontId="0" fillId="34" borderId="22" xfId="42" applyNumberFormat="1" applyFont="1" applyFill="1" applyBorder="1" applyAlignment="1">
      <alignment/>
    </xf>
    <xf numFmtId="168" fontId="0" fillId="0" borderId="0" xfId="42" applyNumberFormat="1" applyFont="1" applyAlignment="1">
      <alignment/>
    </xf>
    <xf numFmtId="168" fontId="0" fillId="34" borderId="23" xfId="42" applyNumberFormat="1" applyFont="1" applyFill="1" applyBorder="1" applyAlignment="1">
      <alignment/>
    </xf>
    <xf numFmtId="168" fontId="0" fillId="34" borderId="13" xfId="42" applyNumberFormat="1" applyFont="1" applyFill="1" applyBorder="1" applyAlignment="1">
      <alignment/>
    </xf>
    <xf numFmtId="164" fontId="0" fillId="0" borderId="19" xfId="42" applyNumberFormat="1" applyFont="1" applyBorder="1" applyAlignment="1">
      <alignment/>
    </xf>
    <xf numFmtId="164" fontId="0" fillId="0" borderId="24" xfId="42" applyNumberFormat="1" applyFont="1" applyBorder="1" applyAlignment="1">
      <alignment/>
    </xf>
    <xf numFmtId="10" fontId="0" fillId="34" borderId="20" xfId="59" applyNumberFormat="1" applyFont="1" applyFill="1" applyBorder="1" applyAlignment="1">
      <alignment/>
    </xf>
    <xf numFmtId="10" fontId="0" fillId="34" borderId="13" xfId="59" applyNumberFormat="1" applyFont="1" applyFill="1" applyBorder="1" applyAlignment="1">
      <alignment/>
    </xf>
    <xf numFmtId="10" fontId="0" fillId="34" borderId="10" xfId="59" applyNumberFormat="1" applyFont="1" applyFill="1" applyBorder="1" applyAlignment="1">
      <alignment/>
    </xf>
    <xf numFmtId="10" fontId="0" fillId="34" borderId="25" xfId="59" applyNumberFormat="1" applyFont="1" applyFill="1" applyBorder="1" applyAlignment="1">
      <alignment/>
    </xf>
    <xf numFmtId="0" fontId="120" fillId="0" borderId="0" xfId="0" applyFont="1" applyAlignment="1">
      <alignment horizontal="left" wrapText="1"/>
    </xf>
    <xf numFmtId="168" fontId="120" fillId="0" borderId="0" xfId="42" applyNumberFormat="1" applyFont="1" applyAlignment="1">
      <alignment horizontal="left" wrapText="1"/>
    </xf>
    <xf numFmtId="0" fontId="0" fillId="0" borderId="10" xfId="0" applyBorder="1" applyAlignment="1">
      <alignment horizontal="left"/>
    </xf>
    <xf numFmtId="167" fontId="0" fillId="0" borderId="19" xfId="59" applyNumberFormat="1" applyFont="1" applyBorder="1" applyAlignment="1">
      <alignment horizontal="right"/>
    </xf>
    <xf numFmtId="167" fontId="0" fillId="0" borderId="19" xfId="59" applyNumberFormat="1" applyFont="1" applyBorder="1" applyAlignment="1">
      <alignment/>
    </xf>
    <xf numFmtId="168" fontId="0" fillId="0" borderId="0" xfId="0" applyNumberFormat="1" applyAlignment="1">
      <alignment/>
    </xf>
    <xf numFmtId="10" fontId="0" fillId="0" borderId="0" xfId="0" applyNumberFormat="1" applyAlignment="1">
      <alignment/>
    </xf>
    <xf numFmtId="169" fontId="0" fillId="34" borderId="12" xfId="44" applyNumberFormat="1" applyFont="1" applyFill="1" applyBorder="1" applyAlignment="1">
      <alignment/>
    </xf>
    <xf numFmtId="0" fontId="0" fillId="0" borderId="0" xfId="0" applyAlignment="1">
      <alignment vertical="center"/>
    </xf>
    <xf numFmtId="164" fontId="0" fillId="0" borderId="0" xfId="0" applyNumberFormat="1" applyAlignment="1">
      <alignment/>
    </xf>
    <xf numFmtId="0" fontId="0" fillId="18" borderId="17" xfId="0" applyFill="1" applyBorder="1" applyAlignment="1">
      <alignment horizontal="left"/>
    </xf>
    <xf numFmtId="164" fontId="0" fillId="0" borderId="0" xfId="42" applyNumberFormat="1" applyFont="1" applyAlignment="1">
      <alignment/>
    </xf>
    <xf numFmtId="164" fontId="120" fillId="0" borderId="19" xfId="42" applyNumberFormat="1" applyFont="1" applyBorder="1" applyAlignment="1">
      <alignment wrapText="1"/>
    </xf>
    <xf numFmtId="164" fontId="0" fillId="0" borderId="19" xfId="42" applyNumberFormat="1" applyFont="1" applyBorder="1" applyAlignment="1">
      <alignment horizontal="right"/>
    </xf>
    <xf numFmtId="4" fontId="0" fillId="36" borderId="18" xfId="0" applyNumberFormat="1" applyFill="1" applyBorder="1" applyAlignment="1">
      <alignment vertical="top" wrapText="1"/>
    </xf>
    <xf numFmtId="0" fontId="120" fillId="0" borderId="26" xfId="0" applyFont="1" applyBorder="1" applyAlignment="1">
      <alignment horizontal="center"/>
    </xf>
    <xf numFmtId="0" fontId="120" fillId="0" borderId="26" xfId="0" applyFont="1" applyBorder="1" applyAlignment="1">
      <alignment horizontal="center" wrapText="1"/>
    </xf>
    <xf numFmtId="0" fontId="120" fillId="0" borderId="0" xfId="0" applyFont="1" applyAlignment="1">
      <alignment horizontal="center" wrapText="1"/>
    </xf>
    <xf numFmtId="168" fontId="0" fillId="0" borderId="21" xfId="42" applyNumberFormat="1" applyFont="1" applyFill="1" applyBorder="1" applyAlignment="1">
      <alignment/>
    </xf>
    <xf numFmtId="168" fontId="0" fillId="0" borderId="27" xfId="42" applyNumberFormat="1" applyFont="1" applyFill="1" applyBorder="1" applyAlignment="1">
      <alignment/>
    </xf>
    <xf numFmtId="168" fontId="0" fillId="0" borderId="22" xfId="42" applyNumberFormat="1" applyFont="1" applyFill="1" applyBorder="1" applyAlignment="1">
      <alignment/>
    </xf>
    <xf numFmtId="168" fontId="0" fillId="0" borderId="23" xfId="42" applyNumberFormat="1" applyFont="1" applyFill="1" applyBorder="1" applyAlignment="1">
      <alignment/>
    </xf>
    <xf numFmtId="168" fontId="0" fillId="0" borderId="13" xfId="42" applyNumberFormat="1" applyFont="1" applyFill="1" applyBorder="1" applyAlignment="1">
      <alignment/>
    </xf>
    <xf numFmtId="10" fontId="0" fillId="36" borderId="18" xfId="59" applyNumberFormat="1" applyFont="1" applyFill="1" applyBorder="1" applyAlignment="1">
      <alignment horizontal="right" vertical="top" wrapText="1"/>
    </xf>
    <xf numFmtId="10" fontId="0" fillId="0" borderId="0" xfId="59" applyNumberFormat="1" applyFont="1" applyAlignment="1">
      <alignment wrapText="1"/>
    </xf>
    <xf numFmtId="10" fontId="120" fillId="0" borderId="0" xfId="59" applyNumberFormat="1" applyFont="1" applyAlignment="1">
      <alignment wrapText="1"/>
    </xf>
    <xf numFmtId="166" fontId="0" fillId="18" borderId="17" xfId="0" applyNumberFormat="1" applyFill="1" applyBorder="1" applyAlignment="1">
      <alignment horizontal="left"/>
    </xf>
    <xf numFmtId="166" fontId="0" fillId="18" borderId="28" xfId="0" applyNumberFormat="1" applyFill="1" applyBorder="1" applyAlignment="1">
      <alignment horizontal="left"/>
    </xf>
    <xf numFmtId="10" fontId="0" fillId="34" borderId="0" xfId="59" applyNumberFormat="1" applyFont="1" applyFill="1" applyBorder="1" applyAlignment="1">
      <alignment/>
    </xf>
    <xf numFmtId="0" fontId="0" fillId="35" borderId="29" xfId="0" applyFill="1" applyBorder="1" applyAlignment="1">
      <alignment wrapText="1"/>
    </xf>
    <xf numFmtId="0" fontId="0" fillId="35" borderId="0" xfId="0" applyFill="1" applyAlignment="1">
      <alignment wrapText="1"/>
    </xf>
    <xf numFmtId="0" fontId="124" fillId="34" borderId="21" xfId="0" applyFont="1" applyFill="1" applyBorder="1" applyAlignment="1">
      <alignment vertical="top" wrapText="1"/>
    </xf>
    <xf numFmtId="168" fontId="0" fillId="0" borderId="0" xfId="42" applyNumberFormat="1" applyFont="1" applyFill="1" applyBorder="1" applyAlignment="1">
      <alignment/>
    </xf>
    <xf numFmtId="0" fontId="125" fillId="0" borderId="0" xfId="0" applyFont="1" applyAlignment="1">
      <alignment horizontal="center" wrapText="1"/>
    </xf>
    <xf numFmtId="0" fontId="125" fillId="0" borderId="0" xfId="0" applyFont="1" applyAlignment="1">
      <alignment horizontal="center"/>
    </xf>
    <xf numFmtId="0" fontId="124" fillId="0" borderId="0" xfId="0" applyFont="1" applyAlignment="1">
      <alignment vertical="top" wrapText="1"/>
    </xf>
    <xf numFmtId="0" fontId="124" fillId="35" borderId="0" xfId="0" applyFont="1" applyFill="1" applyAlignment="1">
      <alignment vertical="top"/>
    </xf>
    <xf numFmtId="0" fontId="124" fillId="0" borderId="0" xfId="0" applyFont="1" applyAlignment="1">
      <alignment vertical="top"/>
    </xf>
    <xf numFmtId="0" fontId="107" fillId="33" borderId="0" xfId="0" applyFont="1" applyFill="1" applyAlignment="1">
      <alignment vertical="center"/>
    </xf>
    <xf numFmtId="0" fontId="0" fillId="0" borderId="30" xfId="0" applyBorder="1" applyAlignment="1">
      <alignment horizontal="lef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126" fillId="0" borderId="0" xfId="0" applyFont="1" applyAlignment="1">
      <alignment horizontal="center"/>
    </xf>
    <xf numFmtId="0" fontId="0" fillId="0" borderId="36" xfId="0" applyBorder="1" applyAlignment="1">
      <alignment/>
    </xf>
    <xf numFmtId="0" fontId="0" fillId="0" borderId="37" xfId="0" applyBorder="1" applyAlignment="1">
      <alignment/>
    </xf>
    <xf numFmtId="165" fontId="0" fillId="34" borderId="21" xfId="42" applyNumberFormat="1" applyFont="1" applyFill="1" applyBorder="1" applyAlignment="1">
      <alignment/>
    </xf>
    <xf numFmtId="165" fontId="0" fillId="34" borderId="21" xfId="42" applyNumberFormat="1" applyFont="1" applyFill="1" applyBorder="1" applyAlignment="1">
      <alignment horizontal="right"/>
    </xf>
    <xf numFmtId="0" fontId="120" fillId="0" borderId="0" xfId="0" applyFont="1" applyAlignment="1">
      <alignment horizontal="center"/>
    </xf>
    <xf numFmtId="164" fontId="0" fillId="34" borderId="27" xfId="42" applyNumberFormat="1" applyFont="1" applyFill="1" applyBorder="1" applyAlignment="1">
      <alignment/>
    </xf>
    <xf numFmtId="164" fontId="0" fillId="34" borderId="22" xfId="42" applyNumberFormat="1" applyFont="1" applyFill="1" applyBorder="1" applyAlignment="1">
      <alignment/>
    </xf>
    <xf numFmtId="164" fontId="0" fillId="34" borderId="21" xfId="42" applyNumberFormat="1" applyFont="1" applyFill="1" applyBorder="1" applyAlignment="1">
      <alignment/>
    </xf>
    <xf numFmtId="0" fontId="127" fillId="0" borderId="0" xfId="0" applyFont="1" applyAlignment="1">
      <alignment/>
    </xf>
    <xf numFmtId="0" fontId="0" fillId="0" borderId="0" xfId="0" applyAlignment="1">
      <alignment horizontal="center"/>
    </xf>
    <xf numFmtId="0" fontId="128" fillId="0" borderId="0" xfId="0" applyFont="1" applyAlignment="1">
      <alignment/>
    </xf>
    <xf numFmtId="0" fontId="129" fillId="0" borderId="0" xfId="0" applyFont="1" applyAlignment="1">
      <alignment/>
    </xf>
    <xf numFmtId="0" fontId="0" fillId="18" borderId="38" xfId="0" applyFill="1" applyBorder="1" applyAlignment="1">
      <alignment horizontal="left" readingOrder="1"/>
    </xf>
    <xf numFmtId="0" fontId="0" fillId="18" borderId="28" xfId="0" applyFill="1" applyBorder="1" applyAlignment="1">
      <alignment horizontal="left" readingOrder="1"/>
    </xf>
    <xf numFmtId="0" fontId="0" fillId="0" borderId="0" xfId="0" applyAlignment="1">
      <alignment horizontal="right" vertical="center"/>
    </xf>
    <xf numFmtId="0" fontId="0" fillId="0" borderId="0" xfId="0" applyAlignment="1">
      <alignment horizontal="right" vertical="center" wrapText="1"/>
    </xf>
    <xf numFmtId="0" fontId="126" fillId="0" borderId="0" xfId="0" applyFont="1" applyAlignment="1">
      <alignment/>
    </xf>
    <xf numFmtId="0" fontId="0" fillId="0" borderId="0" xfId="0" applyAlignment="1">
      <alignment horizontal="right" wrapText="1"/>
    </xf>
    <xf numFmtId="0" fontId="0" fillId="0" borderId="14" xfId="0" applyBorder="1" applyAlignment="1">
      <alignment horizontal="right" wrapText="1"/>
    </xf>
    <xf numFmtId="3" fontId="0" fillId="18" borderId="12" xfId="0" applyNumberFormat="1" applyFill="1" applyBorder="1" applyAlignment="1">
      <alignment horizontal="right" vertical="top" wrapText="1"/>
    </xf>
    <xf numFmtId="4" fontId="0" fillId="36" borderId="12" xfId="0" applyNumberFormat="1" applyFill="1" applyBorder="1" applyAlignment="1">
      <alignment horizontal="right" vertical="top" wrapText="1"/>
    </xf>
    <xf numFmtId="2" fontId="0" fillId="18" borderId="12" xfId="0" applyNumberFormat="1" applyFill="1" applyBorder="1" applyAlignment="1">
      <alignment horizontal="left"/>
    </xf>
    <xf numFmtId="166" fontId="0" fillId="18" borderId="12" xfId="0" applyNumberFormat="1" applyFill="1" applyBorder="1" applyAlignment="1">
      <alignment horizontal="left"/>
    </xf>
    <xf numFmtId="0" fontId="0" fillId="18" borderId="12" xfId="0" applyFill="1" applyBorder="1" applyAlignment="1">
      <alignment horizontal="left" readingOrder="1"/>
    </xf>
    <xf numFmtId="37" fontId="0" fillId="18" borderId="12" xfId="42" applyNumberFormat="1" applyFont="1" applyFill="1" applyBorder="1" applyAlignment="1">
      <alignment horizontal="right"/>
    </xf>
    <xf numFmtId="0" fontId="0" fillId="18" borderId="12" xfId="0" applyFill="1" applyBorder="1" applyAlignment="1">
      <alignment horizontal="right"/>
    </xf>
    <xf numFmtId="43" fontId="0" fillId="18" borderId="12" xfId="42" applyFont="1" applyFill="1" applyBorder="1" applyAlignment="1">
      <alignment horizontal="left"/>
    </xf>
    <xf numFmtId="0" fontId="130" fillId="0" borderId="0" xfId="0" applyFont="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43" fontId="0" fillId="0" borderId="0" xfId="0" applyNumberFormat="1" applyAlignment="1">
      <alignment/>
    </xf>
    <xf numFmtId="0" fontId="131" fillId="0" borderId="0" xfId="0" applyFont="1" applyAlignment="1">
      <alignment/>
    </xf>
    <xf numFmtId="4" fontId="0" fillId="0" borderId="0" xfId="0" applyNumberFormat="1" applyAlignment="1">
      <alignment horizontal="right"/>
    </xf>
    <xf numFmtId="0" fontId="130" fillId="0" borderId="42" xfId="0" applyFont="1" applyBorder="1" applyAlignment="1">
      <alignment/>
    </xf>
    <xf numFmtId="0" fontId="132" fillId="23" borderId="44" xfId="0" applyFont="1" applyFill="1" applyBorder="1" applyAlignment="1">
      <alignment/>
    </xf>
    <xf numFmtId="0" fontId="130" fillId="0" borderId="0" xfId="0" applyFont="1" applyAlignment="1">
      <alignment horizontal="left"/>
    </xf>
    <xf numFmtId="0" fontId="132" fillId="23" borderId="45" xfId="0" applyFont="1" applyFill="1" applyBorder="1" applyAlignment="1">
      <alignment horizontal="left"/>
    </xf>
    <xf numFmtId="0" fontId="130" fillId="0" borderId="46" xfId="0" applyFont="1" applyBorder="1" applyAlignment="1">
      <alignment horizontal="left"/>
    </xf>
    <xf numFmtId="0" fontId="130" fillId="0" borderId="47" xfId="0" applyFont="1" applyBorder="1" applyAlignment="1">
      <alignment horizontal="left"/>
    </xf>
    <xf numFmtId="0" fontId="132" fillId="23" borderId="48" xfId="0" applyFont="1" applyFill="1" applyBorder="1" applyAlignment="1">
      <alignment horizontal="left"/>
    </xf>
    <xf numFmtId="0" fontId="126" fillId="0" borderId="0" xfId="0" applyFont="1" applyAlignment="1">
      <alignment vertical="center" wrapText="1"/>
    </xf>
    <xf numFmtId="4" fontId="0" fillId="0" borderId="0" xfId="0" applyNumberFormat="1" applyAlignment="1">
      <alignment/>
    </xf>
    <xf numFmtId="0" fontId="0" fillId="0" borderId="14" xfId="0" applyBorder="1" applyAlignment="1">
      <alignment horizontal="right"/>
    </xf>
    <xf numFmtId="4" fontId="0" fillId="36" borderId="12" xfId="0" applyNumberFormat="1" applyFill="1" applyBorder="1" applyAlignment="1">
      <alignment horizontal="right" vertical="top"/>
    </xf>
    <xf numFmtId="0" fontId="126" fillId="0" borderId="0" xfId="0" applyFont="1" applyAlignment="1">
      <alignment horizontal="right"/>
    </xf>
    <xf numFmtId="10" fontId="0" fillId="0" borderId="49" xfId="59" applyNumberFormat="1" applyFont="1" applyFill="1" applyBorder="1" applyAlignment="1" applyProtection="1">
      <alignment/>
      <protection locked="0"/>
    </xf>
    <xf numFmtId="10" fontId="0" fillId="0" borderId="49" xfId="59" applyNumberFormat="1" applyFont="1" applyFill="1" applyBorder="1" applyAlignment="1">
      <alignment horizontal="right" vertical="top" wrapText="1"/>
    </xf>
    <xf numFmtId="10" fontId="0" fillId="0" borderId="50" xfId="59" applyNumberFormat="1" applyFont="1" applyFill="1" applyBorder="1" applyAlignment="1">
      <alignment horizontal="right"/>
    </xf>
    <xf numFmtId="10" fontId="0" fillId="0" borderId="49" xfId="59" applyNumberFormat="1" applyFont="1" applyFill="1" applyBorder="1" applyAlignment="1">
      <alignment/>
    </xf>
    <xf numFmtId="10" fontId="0" fillId="0" borderId="50" xfId="59" applyNumberFormat="1" applyFont="1" applyFill="1" applyBorder="1" applyAlignment="1">
      <alignment/>
    </xf>
    <xf numFmtId="169" fontId="0" fillId="0" borderId="51" xfId="42" applyNumberFormat="1" applyFont="1" applyFill="1" applyBorder="1" applyAlignment="1">
      <alignment horizontal="right"/>
    </xf>
    <xf numFmtId="169" fontId="0" fillId="0" borderId="52" xfId="42" applyNumberFormat="1" applyFont="1" applyFill="1" applyBorder="1" applyAlignment="1">
      <alignment horizontal="right"/>
    </xf>
    <xf numFmtId="0" fontId="133" fillId="0" borderId="0" xfId="0" applyFont="1" applyAlignment="1">
      <alignment wrapText="1"/>
    </xf>
    <xf numFmtId="0" fontId="133" fillId="0" borderId="0" xfId="0" applyFont="1" applyAlignment="1">
      <alignment vertical="top" wrapText="1"/>
    </xf>
    <xf numFmtId="0" fontId="133" fillId="0" borderId="0" xfId="0" applyFont="1" applyAlignment="1">
      <alignment vertical="center"/>
    </xf>
    <xf numFmtId="0" fontId="134" fillId="0" borderId="0" xfId="0" applyFont="1" applyAlignment="1">
      <alignment vertical="center"/>
    </xf>
    <xf numFmtId="169" fontId="0" fillId="0" borderId="49" xfId="42" applyNumberFormat="1" applyFont="1" applyFill="1" applyBorder="1" applyAlignment="1">
      <alignment horizontal="right"/>
    </xf>
    <xf numFmtId="169" fontId="0" fillId="0" borderId="50" xfId="42" applyNumberFormat="1" applyFont="1" applyFill="1" applyBorder="1" applyAlignment="1">
      <alignment horizontal="right"/>
    </xf>
    <xf numFmtId="167" fontId="0" fillId="0" borderId="12" xfId="0" applyNumberFormat="1" applyBorder="1" applyAlignment="1">
      <alignment horizontal="center"/>
    </xf>
    <xf numFmtId="10" fontId="0" fillId="0" borderId="53" xfId="59" applyNumberFormat="1" applyFont="1" applyFill="1" applyBorder="1" applyAlignment="1">
      <alignment horizontal="right"/>
    </xf>
    <xf numFmtId="10" fontId="0" fillId="0" borderId="49" xfId="59" applyNumberFormat="1" applyFont="1" applyFill="1" applyBorder="1" applyAlignment="1">
      <alignment horizontal="right"/>
    </xf>
    <xf numFmtId="0" fontId="135" fillId="0" borderId="33" xfId="0" applyFont="1" applyBorder="1" applyAlignment="1">
      <alignment/>
    </xf>
    <xf numFmtId="0" fontId="124" fillId="18" borderId="14" xfId="0" applyFont="1" applyFill="1" applyBorder="1" applyAlignment="1">
      <alignment horizontal="center"/>
    </xf>
    <xf numFmtId="0" fontId="124" fillId="0" borderId="0" xfId="0" applyFont="1" applyAlignment="1">
      <alignment horizontal="center"/>
    </xf>
    <xf numFmtId="0" fontId="124" fillId="0" borderId="54" xfId="0" applyFont="1" applyBorder="1" applyAlignment="1">
      <alignment horizontal="center"/>
    </xf>
    <xf numFmtId="0" fontId="136" fillId="0" borderId="0" xfId="0" applyFont="1" applyAlignment="1">
      <alignment vertical="center"/>
    </xf>
    <xf numFmtId="0" fontId="137" fillId="0" borderId="55" xfId="0" applyFont="1" applyBorder="1" applyAlignment="1">
      <alignment horizontal="center" vertical="center"/>
    </xf>
    <xf numFmtId="0" fontId="137" fillId="0" borderId="56" xfId="0" applyFont="1" applyBorder="1" applyAlignment="1">
      <alignment horizontal="center" vertical="center"/>
    </xf>
    <xf numFmtId="0" fontId="137" fillId="0" borderId="57" xfId="0" applyFont="1" applyBorder="1" applyAlignment="1">
      <alignment horizontal="center" vertical="center"/>
    </xf>
    <xf numFmtId="0" fontId="138" fillId="0" borderId="0" xfId="0" applyFont="1" applyAlignment="1">
      <alignment/>
    </xf>
    <xf numFmtId="167" fontId="137" fillId="0" borderId="0" xfId="0" applyNumberFormat="1" applyFont="1" applyAlignment="1">
      <alignment horizontal="right" vertical="center"/>
    </xf>
    <xf numFmtId="164" fontId="137" fillId="0" borderId="0" xfId="42" applyNumberFormat="1" applyFont="1" applyBorder="1" applyAlignment="1">
      <alignment horizontal="right"/>
    </xf>
    <xf numFmtId="0" fontId="136" fillId="0" borderId="0" xfId="0" applyFont="1" applyAlignment="1">
      <alignment/>
    </xf>
    <xf numFmtId="0" fontId="0" fillId="37" borderId="0" xfId="0" applyFill="1" applyAlignment="1">
      <alignment/>
    </xf>
    <xf numFmtId="0" fontId="139" fillId="0" borderId="0" xfId="0" applyFont="1" applyAlignment="1">
      <alignment horizontal="center" vertical="center" wrapText="1"/>
    </xf>
    <xf numFmtId="0" fontId="124" fillId="18" borderId="0" xfId="0" applyFont="1" applyFill="1" applyAlignment="1">
      <alignment horizontal="center"/>
    </xf>
    <xf numFmtId="0" fontId="139" fillId="0" borderId="0" xfId="0" applyFont="1" applyAlignment="1">
      <alignment horizontal="left" vertical="center"/>
    </xf>
    <xf numFmtId="0" fontId="132" fillId="38" borderId="58" xfId="0" applyFont="1" applyFill="1" applyBorder="1" applyAlignment="1">
      <alignment horizontal="left"/>
    </xf>
    <xf numFmtId="0" fontId="132" fillId="38" borderId="59" xfId="0" applyFont="1" applyFill="1" applyBorder="1" applyAlignment="1">
      <alignment/>
    </xf>
    <xf numFmtId="0" fontId="0" fillId="38" borderId="59" xfId="0" applyFill="1" applyBorder="1" applyAlignment="1">
      <alignment/>
    </xf>
    <xf numFmtId="0" fontId="0" fillId="38" borderId="60" xfId="0" applyFill="1"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120" fillId="0" borderId="62" xfId="0" applyFont="1" applyBorder="1" applyAlignment="1">
      <alignment/>
    </xf>
    <xf numFmtId="0" fontId="140" fillId="0" borderId="62" xfId="0" applyFont="1" applyBorder="1" applyAlignment="1">
      <alignment/>
    </xf>
    <xf numFmtId="0" fontId="141" fillId="0" borderId="62" xfId="0" applyFont="1" applyBorder="1" applyAlignment="1">
      <alignment/>
    </xf>
    <xf numFmtId="0" fontId="141" fillId="0" borderId="62" xfId="0" applyFont="1" applyBorder="1" applyAlignment="1">
      <alignment horizontal="right"/>
    </xf>
    <xf numFmtId="0" fontId="136" fillId="0" borderId="0" xfId="0" applyFont="1" applyAlignment="1">
      <alignment horizontal="left" vertical="center" wrapText="1"/>
    </xf>
    <xf numFmtId="0" fontId="136" fillId="0" borderId="31" xfId="0" applyFont="1" applyBorder="1" applyAlignment="1">
      <alignment horizontal="left" vertical="center" wrapText="1"/>
    </xf>
    <xf numFmtId="0" fontId="133" fillId="0" borderId="0" xfId="0" applyFont="1" applyAlignment="1">
      <alignment/>
    </xf>
    <xf numFmtId="0" fontId="142" fillId="0" borderId="0" xfId="0" applyFont="1" applyAlignment="1">
      <alignment/>
    </xf>
    <xf numFmtId="168" fontId="0" fillId="34" borderId="12" xfId="42" applyNumberFormat="1" applyFont="1" applyFill="1" applyBorder="1" applyAlignment="1">
      <alignment/>
    </xf>
    <xf numFmtId="0" fontId="143" fillId="0" borderId="0" xfId="0" applyFont="1" applyAlignment="1">
      <alignment horizontal="right"/>
    </xf>
    <xf numFmtId="0" fontId="143" fillId="0" borderId="30" xfId="0" applyFont="1" applyBorder="1" applyAlignment="1">
      <alignment horizontal="right"/>
    </xf>
    <xf numFmtId="0" fontId="144" fillId="0" borderId="0" xfId="0" applyFont="1" applyAlignment="1">
      <alignment/>
    </xf>
    <xf numFmtId="44" fontId="0" fillId="0" borderId="0" xfId="44" applyFont="1" applyAlignment="1">
      <alignment/>
    </xf>
    <xf numFmtId="164" fontId="145" fillId="0" borderId="0" xfId="42" applyNumberFormat="1" applyFont="1" applyBorder="1" applyAlignment="1">
      <alignment horizontal="left"/>
    </xf>
    <xf numFmtId="0" fontId="146" fillId="0" borderId="0" xfId="0" applyFont="1" applyAlignment="1">
      <alignment vertical="center"/>
    </xf>
    <xf numFmtId="0" fontId="147" fillId="0" borderId="0" xfId="0" applyFont="1" applyAlignment="1">
      <alignment vertical="center"/>
    </xf>
    <xf numFmtId="0" fontId="120" fillId="33" borderId="0" xfId="0" applyFont="1" applyFill="1" applyAlignment="1">
      <alignment/>
    </xf>
    <xf numFmtId="0" fontId="0" fillId="0" borderId="66" xfId="0" applyBorder="1" applyAlignment="1">
      <alignment/>
    </xf>
    <xf numFmtId="0" fontId="0" fillId="0" borderId="66" xfId="0" applyBorder="1" applyAlignment="1">
      <alignment horizontal="justify" vertical="center"/>
    </xf>
    <xf numFmtId="0" fontId="0" fillId="0" borderId="66" xfId="0" applyBorder="1" applyAlignment="1">
      <alignment vertical="top" wrapText="1"/>
    </xf>
    <xf numFmtId="0" fontId="0" fillId="0" borderId="66" xfId="0" applyBorder="1" applyAlignment="1">
      <alignment vertical="top"/>
    </xf>
    <xf numFmtId="0" fontId="0" fillId="0" borderId="66" xfId="0" applyBorder="1" applyAlignment="1">
      <alignment wrapText="1"/>
    </xf>
    <xf numFmtId="9" fontId="0" fillId="0" borderId="67" xfId="59" applyFont="1" applyFill="1" applyBorder="1" applyAlignment="1" applyProtection="1">
      <alignment/>
      <protection locked="0"/>
    </xf>
    <xf numFmtId="165" fontId="0" fillId="0" borderId="68" xfId="0" applyNumberFormat="1" applyBorder="1" applyAlignment="1" applyProtection="1">
      <alignment/>
      <protection locked="0"/>
    </xf>
    <xf numFmtId="0" fontId="0" fillId="0" borderId="16" xfId="0" applyBorder="1" applyAlignment="1">
      <alignment horizontal="right"/>
    </xf>
    <xf numFmtId="0" fontId="0" fillId="18" borderId="12" xfId="0" applyFill="1" applyBorder="1" applyAlignment="1">
      <alignment horizontal="left" vertical="center" readingOrder="1"/>
    </xf>
    <xf numFmtId="165" fontId="0" fillId="0" borderId="69" xfId="0" applyNumberFormat="1" applyBorder="1" applyAlignment="1" applyProtection="1">
      <alignment/>
      <protection locked="0"/>
    </xf>
    <xf numFmtId="165" fontId="0" fillId="0" borderId="70" xfId="0" applyNumberFormat="1" applyBorder="1" applyAlignment="1" applyProtection="1">
      <alignment/>
      <protection locked="0"/>
    </xf>
    <xf numFmtId="0" fontId="148" fillId="3" borderId="0" xfId="0" applyFont="1" applyFill="1" applyAlignment="1">
      <alignment/>
    </xf>
    <xf numFmtId="0" fontId="107" fillId="25" borderId="30" xfId="0" applyFont="1" applyFill="1" applyBorder="1" applyAlignment="1">
      <alignment/>
    </xf>
    <xf numFmtId="0" fontId="149" fillId="39" borderId="71" xfId="0" applyFont="1" applyFill="1" applyBorder="1" applyAlignment="1">
      <alignment horizontal="center" vertical="center"/>
    </xf>
    <xf numFmtId="0" fontId="150" fillId="39" borderId="0" xfId="0" applyFont="1" applyFill="1" applyAlignment="1">
      <alignment horizontal="left"/>
    </xf>
    <xf numFmtId="0" fontId="150" fillId="25" borderId="0" xfId="0" applyFont="1" applyFill="1" applyAlignment="1">
      <alignment horizontal="left" vertical="center"/>
    </xf>
    <xf numFmtId="0" fontId="151" fillId="0" borderId="0" xfId="0" applyFont="1" applyAlignment="1">
      <alignment horizontal="center" wrapText="1"/>
    </xf>
    <xf numFmtId="0" fontId="151" fillId="0" borderId="0" xfId="0" applyFont="1" applyAlignment="1">
      <alignment horizontal="center"/>
    </xf>
    <xf numFmtId="0" fontId="136" fillId="0" borderId="29" xfId="0" applyFont="1" applyBorder="1" applyAlignment="1">
      <alignment vertical="top" wrapText="1"/>
    </xf>
    <xf numFmtId="0" fontId="136" fillId="0" borderId="0" xfId="0" applyFont="1" applyAlignment="1">
      <alignment vertical="top" wrapText="1"/>
    </xf>
    <xf numFmtId="0" fontId="120" fillId="0" borderId="0" xfId="0" applyFont="1" applyAlignment="1">
      <alignment horizontal="left" vertical="center"/>
    </xf>
    <xf numFmtId="0" fontId="0" fillId="0" borderId="0" xfId="0" applyAlignment="1">
      <alignment vertical="center" wrapText="1"/>
    </xf>
    <xf numFmtId="0" fontId="152" fillId="0" borderId="0" xfId="0" applyFont="1" applyAlignment="1">
      <alignment vertical="center"/>
    </xf>
    <xf numFmtId="0" fontId="132" fillId="40" borderId="72" xfId="0" applyFont="1" applyFill="1" applyBorder="1" applyAlignment="1">
      <alignment horizontal="left"/>
    </xf>
    <xf numFmtId="0" fontId="132" fillId="40" borderId="73" xfId="0" applyFont="1" applyFill="1" applyBorder="1" applyAlignment="1">
      <alignment/>
    </xf>
    <xf numFmtId="0" fontId="0" fillId="40" borderId="73" xfId="0" applyFill="1" applyBorder="1" applyAlignment="1">
      <alignment/>
    </xf>
    <xf numFmtId="0" fontId="0" fillId="40" borderId="74" xfId="0" applyFill="1" applyBorder="1" applyAlignment="1">
      <alignment/>
    </xf>
    <xf numFmtId="0" fontId="0" fillId="0" borderId="75" xfId="0" applyBorder="1" applyAlignment="1">
      <alignment/>
    </xf>
    <xf numFmtId="0" fontId="130" fillId="0" borderId="76" xfId="0" applyFont="1" applyBorder="1" applyAlignment="1">
      <alignment/>
    </xf>
    <xf numFmtId="0" fontId="130" fillId="0" borderId="77" xfId="0" applyFont="1" applyBorder="1" applyAlignment="1">
      <alignment horizontal="left"/>
    </xf>
    <xf numFmtId="0" fontId="0" fillId="0" borderId="78" xfId="0" applyBorder="1" applyAlignment="1">
      <alignment/>
    </xf>
    <xf numFmtId="0" fontId="130" fillId="0" borderId="76" xfId="0" applyFont="1" applyBorder="1" applyAlignment="1">
      <alignment horizontal="lef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0" fillId="0" borderId="83" xfId="0" applyBorder="1" applyAlignment="1">
      <alignment horizontal="center"/>
    </xf>
    <xf numFmtId="0" fontId="0" fillId="0" borderId="84" xfId="0" applyBorder="1" applyAlignment="1">
      <alignment/>
    </xf>
    <xf numFmtId="0" fontId="0" fillId="0" borderId="85" xfId="0" applyBorder="1" applyAlignment="1">
      <alignment/>
    </xf>
    <xf numFmtId="0" fontId="0" fillId="0" borderId="86" xfId="0" applyBorder="1" applyAlignment="1">
      <alignment horizontal="center"/>
    </xf>
    <xf numFmtId="0" fontId="0" fillId="0" borderId="86" xfId="0" applyBorder="1" applyAlignment="1">
      <alignment/>
    </xf>
    <xf numFmtId="44" fontId="0" fillId="0" borderId="87" xfId="44" applyFont="1" applyBorder="1" applyAlignment="1">
      <alignment/>
    </xf>
    <xf numFmtId="0" fontId="0" fillId="37" borderId="79" xfId="0" applyFill="1" applyBorder="1" applyAlignment="1">
      <alignment/>
    </xf>
    <xf numFmtId="0" fontId="136" fillId="37" borderId="80" xfId="0" applyFont="1" applyFill="1" applyBorder="1" applyAlignment="1">
      <alignment/>
    </xf>
    <xf numFmtId="0" fontId="0" fillId="37" borderId="80" xfId="0" applyFill="1" applyBorder="1" applyAlignment="1">
      <alignment/>
    </xf>
    <xf numFmtId="0" fontId="0" fillId="37" borderId="81" xfId="0" applyFill="1" applyBorder="1" applyAlignment="1">
      <alignment/>
    </xf>
    <xf numFmtId="0" fontId="0" fillId="37" borderId="82" xfId="0" applyFill="1" applyBorder="1" applyAlignment="1">
      <alignment/>
    </xf>
    <xf numFmtId="0" fontId="0" fillId="37" borderId="83" xfId="0" applyFill="1" applyBorder="1" applyAlignment="1">
      <alignment/>
    </xf>
    <xf numFmtId="0" fontId="153" fillId="0" borderId="0" xfId="0" applyFont="1" applyAlignment="1">
      <alignment/>
    </xf>
    <xf numFmtId="2" fontId="120" fillId="0" borderId="0" xfId="0" applyNumberFormat="1" applyFont="1" applyAlignment="1">
      <alignment horizontal="left"/>
    </xf>
    <xf numFmtId="0" fontId="0" fillId="0" borderId="85" xfId="0" applyBorder="1" applyAlignment="1">
      <alignment horizontal="right" vertical="center"/>
    </xf>
    <xf numFmtId="0" fontId="154" fillId="37" borderId="80" xfId="0" applyFont="1" applyFill="1" applyBorder="1" applyAlignment="1">
      <alignment vertical="center"/>
    </xf>
    <xf numFmtId="0" fontId="154" fillId="37" borderId="0" xfId="0" applyFont="1" applyFill="1" applyAlignment="1">
      <alignment vertical="center"/>
    </xf>
    <xf numFmtId="0" fontId="136" fillId="0" borderId="83" xfId="0" applyFont="1" applyBorder="1" applyAlignment="1">
      <alignment vertical="top" wrapText="1"/>
    </xf>
    <xf numFmtId="0" fontId="120" fillId="0" borderId="85" xfId="0" applyFont="1" applyBorder="1" applyAlignment="1">
      <alignment/>
    </xf>
    <xf numFmtId="0" fontId="139" fillId="0" borderId="0" xfId="0" applyFont="1" applyAlignment="1">
      <alignment horizontal="right"/>
    </xf>
    <xf numFmtId="0" fontId="145" fillId="0" borderId="0" xfId="0" applyFont="1" applyAlignment="1">
      <alignment horizontal="left" vertical="center"/>
    </xf>
    <xf numFmtId="0" fontId="137" fillId="0" borderId="0" xfId="0" applyFont="1" applyAlignment="1">
      <alignment horizontal="center" vertical="center"/>
    </xf>
    <xf numFmtId="0" fontId="155" fillId="0" borderId="0" xfId="0" applyFont="1" applyAlignment="1">
      <alignment/>
    </xf>
    <xf numFmtId="0" fontId="126" fillId="0" borderId="0" xfId="0" applyFont="1" applyAlignment="1">
      <alignment horizontal="left"/>
    </xf>
    <xf numFmtId="0" fontId="136" fillId="0" borderId="0" xfId="0" applyFont="1" applyAlignment="1">
      <alignment wrapText="1"/>
    </xf>
    <xf numFmtId="0" fontId="148" fillId="0" borderId="0" xfId="0" applyFont="1" applyAlignment="1">
      <alignment/>
    </xf>
    <xf numFmtId="0" fontId="0" fillId="0" borderId="88" xfId="0" applyBorder="1" applyAlignment="1">
      <alignment/>
    </xf>
    <xf numFmtId="0" fontId="0" fillId="0" borderId="89" xfId="0" applyBorder="1" applyAlignment="1">
      <alignment/>
    </xf>
    <xf numFmtId="0" fontId="0" fillId="0" borderId="90" xfId="0" applyBorder="1" applyAlignment="1">
      <alignment/>
    </xf>
    <xf numFmtId="0" fontId="0" fillId="0" borderId="91" xfId="0" applyBorder="1" applyAlignment="1">
      <alignment/>
    </xf>
    <xf numFmtId="0" fontId="0" fillId="0" borderId="92" xfId="0" applyBorder="1" applyAlignment="1">
      <alignment/>
    </xf>
    <xf numFmtId="0" fontId="0" fillId="0" borderId="93" xfId="0" applyBorder="1" applyAlignment="1">
      <alignment/>
    </xf>
    <xf numFmtId="0" fontId="0" fillId="0" borderId="94" xfId="0" applyBorder="1" applyAlignment="1">
      <alignment/>
    </xf>
    <xf numFmtId="0" fontId="0" fillId="0" borderId="95" xfId="0" applyBorder="1" applyAlignment="1">
      <alignment/>
    </xf>
    <xf numFmtId="170" fontId="0" fillId="18" borderId="17" xfId="42" applyNumberFormat="1" applyFont="1" applyFill="1" applyBorder="1" applyAlignment="1">
      <alignment horizontal="right"/>
    </xf>
    <xf numFmtId="0" fontId="150" fillId="39" borderId="96" xfId="0" applyFont="1" applyFill="1" applyBorder="1" applyAlignment="1">
      <alignment horizontal="center" vertical="center"/>
    </xf>
    <xf numFmtId="0" fontId="136" fillId="0" borderId="82" xfId="0" applyFont="1" applyBorder="1" applyAlignment="1">
      <alignment vertical="center" wrapText="1"/>
    </xf>
    <xf numFmtId="0" fontId="156" fillId="0" borderId="0" xfId="0" applyFont="1" applyAlignment="1">
      <alignment horizontal="center"/>
    </xf>
    <xf numFmtId="0" fontId="157" fillId="25" borderId="0" xfId="0" applyFont="1" applyFill="1" applyAlignment="1">
      <alignment horizontal="left" vertical="center"/>
    </xf>
    <xf numFmtId="14" fontId="157" fillId="25" borderId="0" xfId="0" applyNumberFormat="1" applyFont="1" applyFill="1" applyAlignment="1">
      <alignment horizontal="left" vertical="center"/>
    </xf>
    <xf numFmtId="0" fontId="157" fillId="39" borderId="0" xfId="0" applyFont="1" applyFill="1" applyAlignment="1">
      <alignment horizontal="left"/>
    </xf>
    <xf numFmtId="0" fontId="158" fillId="39" borderId="0" xfId="0" applyFont="1" applyFill="1" applyAlignment="1">
      <alignment horizontal="left"/>
    </xf>
    <xf numFmtId="0" fontId="158" fillId="25" borderId="0" xfId="0" applyFont="1" applyFill="1" applyAlignment="1">
      <alignment horizontal="left" vertical="center"/>
    </xf>
    <xf numFmtId="0" fontId="159" fillId="37" borderId="12" xfId="53" applyFont="1" applyFill="1" applyBorder="1" applyAlignment="1">
      <alignment horizontal="center"/>
    </xf>
    <xf numFmtId="0" fontId="143" fillId="0" borderId="0" xfId="0" applyFont="1" applyAlignment="1">
      <alignment/>
    </xf>
    <xf numFmtId="0" fontId="143" fillId="0" borderId="0" xfId="0" applyFont="1" applyAlignment="1">
      <alignment horizontal="left"/>
    </xf>
    <xf numFmtId="43" fontId="0" fillId="0" borderId="97" xfId="0" applyNumberFormat="1" applyBorder="1" applyAlignment="1">
      <alignment/>
    </xf>
    <xf numFmtId="0" fontId="0" fillId="34" borderId="12" xfId="42" applyNumberFormat="1" applyFont="1" applyFill="1" applyBorder="1" applyAlignment="1">
      <alignment/>
    </xf>
    <xf numFmtId="0" fontId="160" fillId="0" borderId="0" xfId="0" applyFont="1" applyAlignment="1">
      <alignment vertical="center"/>
    </xf>
    <xf numFmtId="0" fontId="121" fillId="0" borderId="0" xfId="0" applyFont="1" applyAlignment="1">
      <alignment/>
    </xf>
    <xf numFmtId="0" fontId="121" fillId="0" borderId="38" xfId="0" applyFont="1" applyBorder="1" applyAlignment="1">
      <alignment horizontal="left" readingOrder="1"/>
    </xf>
    <xf numFmtId="0" fontId="121" fillId="0" borderId="16" xfId="0" applyFont="1" applyBorder="1" applyAlignment="1">
      <alignment horizontal="left" readingOrder="1"/>
    </xf>
    <xf numFmtId="0" fontId="121" fillId="0" borderId="17" xfId="0" applyFont="1" applyBorder="1" applyAlignment="1">
      <alignment horizontal="left"/>
    </xf>
    <xf numFmtId="166" fontId="121" fillId="0" borderId="17" xfId="0" applyNumberFormat="1" applyFont="1" applyBorder="1" applyAlignment="1">
      <alignment horizontal="left"/>
    </xf>
    <xf numFmtId="0" fontId="161" fillId="0" borderId="0" xfId="0" applyFont="1" applyAlignment="1">
      <alignment/>
    </xf>
    <xf numFmtId="0" fontId="121" fillId="0" borderId="0" xfId="0" applyFont="1" applyAlignment="1">
      <alignment vertical="center"/>
    </xf>
    <xf numFmtId="0" fontId="162" fillId="0" borderId="0" xfId="0" applyFont="1" applyAlignment="1">
      <alignment vertical="center"/>
    </xf>
    <xf numFmtId="0" fontId="163" fillId="0" borderId="62" xfId="0" applyFont="1" applyBorder="1" applyAlignment="1">
      <alignment/>
    </xf>
    <xf numFmtId="0" fontId="164" fillId="0" borderId="0" xfId="0" applyFont="1" applyAlignment="1">
      <alignment horizontal="right"/>
    </xf>
    <xf numFmtId="165" fontId="164" fillId="0" borderId="68" xfId="0" applyNumberFormat="1" applyFont="1" applyBorder="1" applyAlignment="1" applyProtection="1">
      <alignment/>
      <protection locked="0"/>
    </xf>
    <xf numFmtId="9" fontId="164" fillId="0" borderId="67" xfId="59" applyFont="1" applyFill="1" applyBorder="1" applyAlignment="1" applyProtection="1">
      <alignment/>
      <protection locked="0"/>
    </xf>
    <xf numFmtId="0" fontId="121" fillId="0" borderId="85" xfId="0" applyFont="1" applyBorder="1" applyAlignment="1">
      <alignment/>
    </xf>
    <xf numFmtId="0" fontId="165" fillId="0" borderId="0" xfId="0" applyFont="1" applyAlignment="1">
      <alignment/>
    </xf>
    <xf numFmtId="0" fontId="166" fillId="0" borderId="0" xfId="0" applyFont="1" applyAlignment="1">
      <alignment vertical="center"/>
    </xf>
    <xf numFmtId="0" fontId="120" fillId="0" borderId="80" xfId="0" applyFont="1" applyBorder="1" applyAlignment="1">
      <alignment/>
    </xf>
    <xf numFmtId="165" fontId="0" fillId="34" borderId="0" xfId="0" applyNumberFormat="1" applyFill="1" applyAlignment="1">
      <alignment/>
    </xf>
    <xf numFmtId="0" fontId="8" fillId="0" borderId="0" xfId="0" applyFont="1" applyAlignment="1">
      <alignment horizontal="left"/>
    </xf>
    <xf numFmtId="0" fontId="167" fillId="0" borderId="0" xfId="0" applyFont="1" applyAlignment="1">
      <alignment horizontal="center" vertical="center" wrapText="1"/>
    </xf>
    <xf numFmtId="10" fontId="0" fillId="0" borderId="0" xfId="59" applyNumberFormat="1" applyFont="1" applyFill="1" applyBorder="1" applyAlignment="1" applyProtection="1">
      <alignment/>
      <protection locked="0"/>
    </xf>
    <xf numFmtId="0" fontId="168" fillId="0" borderId="0" xfId="0" applyFont="1" applyAlignment="1">
      <alignment/>
    </xf>
    <xf numFmtId="0" fontId="9" fillId="0" borderId="0" xfId="0" applyFont="1" applyAlignment="1">
      <alignment wrapText="1"/>
    </xf>
    <xf numFmtId="0" fontId="164" fillId="36" borderId="98" xfId="0" applyFont="1" applyFill="1" applyBorder="1" applyAlignment="1">
      <alignment horizontal="center" vertical="center"/>
    </xf>
    <xf numFmtId="165" fontId="0" fillId="34" borderId="99" xfId="42" applyNumberFormat="1" applyFont="1" applyFill="1" applyBorder="1" applyAlignment="1">
      <alignment/>
    </xf>
    <xf numFmtId="0" fontId="164" fillId="0" borderId="19" xfId="0" applyFont="1" applyBorder="1" applyAlignment="1">
      <alignment horizontal="center" vertical="center"/>
    </xf>
    <xf numFmtId="0" fontId="0" fillId="0" borderId="19" xfId="0" applyBorder="1" applyAlignment="1">
      <alignment horizontal="center"/>
    </xf>
    <xf numFmtId="14" fontId="0" fillId="0" borderId="19" xfId="0" applyNumberFormat="1" applyBorder="1" applyAlignment="1">
      <alignment horizontal="center"/>
    </xf>
    <xf numFmtId="0" fontId="124" fillId="0" borderId="19" xfId="0" applyFont="1" applyBorder="1" applyAlignment="1">
      <alignment horizontal="center"/>
    </xf>
    <xf numFmtId="165" fontId="0" fillId="0" borderId="19" xfId="0" applyNumberFormat="1" applyBorder="1" applyAlignment="1">
      <alignment horizontal="right"/>
    </xf>
    <xf numFmtId="165" fontId="0" fillId="0" borderId="19" xfId="0" applyNumberFormat="1" applyBorder="1" applyAlignment="1">
      <alignment horizontal="center"/>
    </xf>
    <xf numFmtId="0" fontId="139" fillId="0" borderId="19" xfId="0" applyFont="1" applyBorder="1" applyAlignment="1">
      <alignment horizontal="left"/>
    </xf>
    <xf numFmtId="0" fontId="8" fillId="0" borderId="0" xfId="0" applyFont="1" applyAlignment="1">
      <alignment horizontal="right"/>
    </xf>
    <xf numFmtId="0" fontId="132" fillId="0" borderId="73" xfId="0" applyFont="1" applyBorder="1" applyAlignment="1">
      <alignment/>
    </xf>
    <xf numFmtId="0" fontId="0" fillId="0" borderId="100" xfId="0" applyBorder="1" applyAlignment="1">
      <alignment horizontal="right"/>
    </xf>
    <xf numFmtId="165" fontId="0" fillId="34" borderId="100" xfId="0" applyNumberFormat="1" applyFill="1" applyBorder="1" applyAlignment="1">
      <alignment/>
    </xf>
    <xf numFmtId="0" fontId="151" fillId="0" borderId="75" xfId="0" applyFont="1" applyBorder="1" applyAlignment="1">
      <alignment horizontal="left" vertical="center" wrapText="1"/>
    </xf>
    <xf numFmtId="0" fontId="0" fillId="0" borderId="73" xfId="0" applyBorder="1" applyAlignment="1">
      <alignment horizontal="right"/>
    </xf>
    <xf numFmtId="3" fontId="0" fillId="0" borderId="74" xfId="0" applyNumberFormat="1" applyBorder="1" applyAlignment="1">
      <alignment/>
    </xf>
    <xf numFmtId="0" fontId="160" fillId="0" borderId="0" xfId="0" applyFont="1" applyAlignment="1">
      <alignment/>
    </xf>
    <xf numFmtId="3" fontId="151" fillId="0" borderId="78" xfId="0" applyNumberFormat="1" applyFont="1" applyBorder="1" applyAlignment="1">
      <alignment horizontal="left" vertical="center" wrapText="1"/>
    </xf>
    <xf numFmtId="0" fontId="0" fillId="0" borderId="101" xfId="0" applyBorder="1" applyAlignment="1">
      <alignment/>
    </xf>
    <xf numFmtId="0" fontId="0" fillId="0" borderId="102" xfId="0" applyBorder="1" applyAlignment="1">
      <alignment/>
    </xf>
    <xf numFmtId="0" fontId="124" fillId="0" borderId="102" xfId="0" applyFont="1" applyBorder="1" applyAlignment="1">
      <alignment vertical="top" wrapText="1"/>
    </xf>
    <xf numFmtId="0" fontId="124" fillId="0" borderId="103" xfId="0" applyFont="1" applyBorder="1" applyAlignment="1">
      <alignment vertical="top" wrapText="1"/>
    </xf>
    <xf numFmtId="0" fontId="0" fillId="0" borderId="104" xfId="0" applyBorder="1" applyAlignment="1">
      <alignment/>
    </xf>
    <xf numFmtId="0" fontId="0" fillId="0" borderId="105" xfId="0" applyBorder="1" applyAlignment="1">
      <alignment/>
    </xf>
    <xf numFmtId="0" fontId="0" fillId="0" borderId="106" xfId="0" applyBorder="1" applyAlignment="1">
      <alignment/>
    </xf>
    <xf numFmtId="3" fontId="0" fillId="18" borderId="12" xfId="0" applyNumberFormat="1" applyFill="1" applyBorder="1" applyAlignment="1">
      <alignment horizontal="left"/>
    </xf>
    <xf numFmtId="0" fontId="124" fillId="0" borderId="101" xfId="0" applyFont="1" applyBorder="1" applyAlignment="1">
      <alignment vertical="top" wrapText="1"/>
    </xf>
    <xf numFmtId="3" fontId="0" fillId="18" borderId="107" xfId="0" applyNumberFormat="1" applyFill="1" applyBorder="1" applyAlignment="1">
      <alignment horizontal="right" vertical="top" wrapText="1"/>
    </xf>
    <xf numFmtId="3" fontId="0" fillId="18" borderId="108" xfId="0" applyNumberFormat="1" applyFill="1" applyBorder="1" applyAlignment="1">
      <alignment horizontal="right" vertical="top" wrapText="1"/>
    </xf>
    <xf numFmtId="3" fontId="0" fillId="18" borderId="107" xfId="0" applyNumberFormat="1" applyFill="1" applyBorder="1" applyAlignment="1">
      <alignment horizontal="right"/>
    </xf>
    <xf numFmtId="3" fontId="0" fillId="18" borderId="108" xfId="0" applyNumberFormat="1" applyFill="1" applyBorder="1" applyAlignment="1">
      <alignment horizontal="right"/>
    </xf>
    <xf numFmtId="3" fontId="0" fillId="18" borderId="107" xfId="0" applyNumberFormat="1" applyFill="1" applyBorder="1" applyAlignment="1">
      <alignment horizontal="left"/>
    </xf>
    <xf numFmtId="3" fontId="0" fillId="18" borderId="108" xfId="0" applyNumberFormat="1" applyFill="1" applyBorder="1" applyAlignment="1">
      <alignment horizontal="left"/>
    </xf>
    <xf numFmtId="165" fontId="0" fillId="34" borderId="109" xfId="0" applyNumberFormat="1" applyFill="1" applyBorder="1" applyAlignment="1">
      <alignment/>
    </xf>
    <xf numFmtId="165" fontId="0" fillId="34" borderId="105" xfId="0" applyNumberFormat="1" applyFill="1" applyBorder="1" applyAlignment="1">
      <alignment/>
    </xf>
    <xf numFmtId="165" fontId="0" fillId="34" borderId="106" xfId="0" applyNumberFormat="1" applyFill="1" applyBorder="1" applyAlignment="1">
      <alignment/>
    </xf>
    <xf numFmtId="0" fontId="160" fillId="0" borderId="102" xfId="0" applyFont="1" applyBorder="1" applyAlignment="1">
      <alignment vertical="center"/>
    </xf>
    <xf numFmtId="0" fontId="146" fillId="0" borderId="102" xfId="0" applyFont="1" applyBorder="1" applyAlignment="1">
      <alignment vertical="center"/>
    </xf>
    <xf numFmtId="0" fontId="139" fillId="0" borderId="102" xfId="0" applyFont="1" applyBorder="1" applyAlignment="1">
      <alignment vertical="center"/>
    </xf>
    <xf numFmtId="0" fontId="121" fillId="0" borderId="102" xfId="0" applyFont="1" applyBorder="1" applyAlignment="1">
      <alignment vertical="center"/>
    </xf>
    <xf numFmtId="0" fontId="0" fillId="0" borderId="110" xfId="0" applyBorder="1" applyAlignment="1">
      <alignment/>
    </xf>
    <xf numFmtId="0" fontId="0" fillId="0" borderId="109" xfId="0" applyBorder="1" applyAlignment="1">
      <alignment/>
    </xf>
    <xf numFmtId="0" fontId="166" fillId="0" borderId="105" xfId="0" applyFont="1" applyBorder="1" applyAlignment="1">
      <alignment/>
    </xf>
    <xf numFmtId="0" fontId="168" fillId="0" borderId="105" xfId="0" applyFont="1" applyBorder="1" applyAlignment="1">
      <alignment/>
    </xf>
    <xf numFmtId="0" fontId="168" fillId="0" borderId="106" xfId="0" applyFont="1" applyBorder="1" applyAlignment="1">
      <alignment/>
    </xf>
    <xf numFmtId="0" fontId="160" fillId="0" borderId="101" xfId="0" applyFont="1" applyBorder="1" applyAlignment="1">
      <alignment/>
    </xf>
    <xf numFmtId="0" fontId="0" fillId="0" borderId="103" xfId="0" applyBorder="1" applyAlignment="1">
      <alignment/>
    </xf>
    <xf numFmtId="0" fontId="148" fillId="0" borderId="110" xfId="0" applyFont="1" applyBorder="1" applyAlignment="1">
      <alignment/>
    </xf>
    <xf numFmtId="0" fontId="0" fillId="0" borderId="105" xfId="0" applyBorder="1" applyAlignment="1">
      <alignment horizontal="right"/>
    </xf>
    <xf numFmtId="0" fontId="130" fillId="0" borderId="111" xfId="0" applyFont="1" applyBorder="1" applyAlignment="1">
      <alignment/>
    </xf>
    <xf numFmtId="0" fontId="0" fillId="0" borderId="111" xfId="0" applyBorder="1" applyAlignment="1">
      <alignment horizontal="right"/>
    </xf>
    <xf numFmtId="0" fontId="0" fillId="0" borderId="111" xfId="0" applyBorder="1" applyAlignment="1">
      <alignment/>
    </xf>
    <xf numFmtId="0" fontId="169" fillId="0" borderId="0" xfId="0" applyFont="1" applyAlignment="1" quotePrefix="1">
      <alignment/>
    </xf>
    <xf numFmtId="171" fontId="126" fillId="0" borderId="112" xfId="0" applyNumberFormat="1" applyFont="1" applyBorder="1" applyAlignment="1">
      <alignment horizontal="right" vertical="center" wrapText="1"/>
    </xf>
    <xf numFmtId="3" fontId="0" fillId="18" borderId="113" xfId="0" applyNumberFormat="1" applyFill="1" applyBorder="1" applyAlignment="1">
      <alignment horizontal="right"/>
    </xf>
    <xf numFmtId="0" fontId="170" fillId="0" borderId="72" xfId="0" applyFont="1" applyBorder="1" applyAlignment="1">
      <alignment horizontal="left"/>
    </xf>
    <xf numFmtId="0" fontId="164" fillId="18" borderId="19" xfId="0" applyFont="1" applyFill="1" applyBorder="1" applyAlignment="1">
      <alignment horizontal="center" vertical="center"/>
    </xf>
    <xf numFmtId="0" fontId="171" fillId="37" borderId="0" xfId="0" applyFont="1" applyFill="1" applyAlignment="1">
      <alignment horizontal="center" vertical="center"/>
    </xf>
    <xf numFmtId="165" fontId="0" fillId="0" borderId="0" xfId="0" applyNumberFormat="1" applyAlignment="1">
      <alignment horizontal="left"/>
    </xf>
    <xf numFmtId="0" fontId="172" fillId="0" borderId="0" xfId="0" applyFont="1" applyAlignment="1">
      <alignment vertical="center"/>
    </xf>
    <xf numFmtId="0" fontId="173" fillId="0" borderId="0" xfId="0" applyFont="1" applyAlignment="1">
      <alignment vertical="center"/>
    </xf>
    <xf numFmtId="0" fontId="174" fillId="0" borderId="0" xfId="0" applyFont="1" applyAlignment="1">
      <alignment vertical="center"/>
    </xf>
    <xf numFmtId="0" fontId="172" fillId="0" borderId="104" xfId="0" applyFont="1" applyBorder="1" applyAlignment="1">
      <alignment vertical="center"/>
    </xf>
    <xf numFmtId="0" fontId="148" fillId="37" borderId="0" xfId="0" applyFont="1" applyFill="1" applyAlignment="1">
      <alignment horizontal="left" vertical="center"/>
    </xf>
    <xf numFmtId="166" fontId="0" fillId="0" borderId="0" xfId="0" applyNumberFormat="1" applyAlignment="1">
      <alignment horizontal="left"/>
    </xf>
    <xf numFmtId="0" fontId="139" fillId="0" borderId="0" xfId="0" applyFont="1" applyAlignment="1">
      <alignment horizontal="left"/>
    </xf>
    <xf numFmtId="0" fontId="175" fillId="0" borderId="0" xfId="0" applyFont="1" applyAlignment="1">
      <alignment horizontal="right" vertical="center"/>
    </xf>
    <xf numFmtId="0" fontId="0" fillId="0" borderId="114" xfId="0" applyBorder="1" applyAlignment="1">
      <alignment/>
    </xf>
    <xf numFmtId="0" fontId="148" fillId="37" borderId="114" xfId="0" applyFont="1" applyFill="1" applyBorder="1" applyAlignment="1">
      <alignment horizontal="left" vertical="center"/>
    </xf>
    <xf numFmtId="0" fontId="120" fillId="0" borderId="114" xfId="0" applyFont="1" applyBorder="1" applyAlignment="1">
      <alignment horizontal="left" vertical="center"/>
    </xf>
    <xf numFmtId="0" fontId="0" fillId="0" borderId="115" xfId="0" applyBorder="1" applyAlignment="1">
      <alignment/>
    </xf>
    <xf numFmtId="0" fontId="171" fillId="37" borderId="115" xfId="0" applyFont="1" applyFill="1" applyBorder="1" applyAlignment="1">
      <alignment horizontal="center" vertical="center"/>
    </xf>
    <xf numFmtId="0" fontId="176" fillId="0" borderId="115" xfId="0" applyFont="1" applyBorder="1" applyAlignment="1">
      <alignment horizontal="center" vertical="center"/>
    </xf>
    <xf numFmtId="0" fontId="0" fillId="34" borderId="19" xfId="0" applyFill="1" applyBorder="1" applyAlignment="1">
      <alignment horizontal="center"/>
    </xf>
    <xf numFmtId="0" fontId="139" fillId="0" borderId="116" xfId="0" applyFont="1" applyBorder="1" applyAlignment="1">
      <alignment horizontal="left"/>
    </xf>
    <xf numFmtId="0" fontId="0" fillId="34" borderId="19" xfId="42" applyNumberFormat="1" applyFont="1" applyFill="1" applyBorder="1" applyAlignment="1">
      <alignment horizontal="center"/>
    </xf>
    <xf numFmtId="0" fontId="177" fillId="0" borderId="0" xfId="0" applyFont="1" applyAlignment="1">
      <alignment wrapText="1"/>
    </xf>
    <xf numFmtId="0" fontId="178" fillId="0" borderId="0" xfId="0" applyFont="1" applyAlignment="1">
      <alignment wrapText="1"/>
    </xf>
    <xf numFmtId="0" fontId="179" fillId="0" borderId="0" xfId="0" applyFont="1" applyAlignment="1">
      <alignment wrapText="1"/>
    </xf>
    <xf numFmtId="0" fontId="180" fillId="0" borderId="0" xfId="0" applyFont="1" applyAlignment="1">
      <alignment vertical="center"/>
    </xf>
    <xf numFmtId="0" fontId="181" fillId="0" borderId="0" xfId="0" applyFont="1" applyAlignment="1">
      <alignment/>
    </xf>
    <xf numFmtId="0" fontId="129" fillId="41" borderId="0" xfId="0" applyFont="1" applyFill="1" applyAlignment="1">
      <alignment/>
    </xf>
    <xf numFmtId="0" fontId="0" fillId="41" borderId="0" xfId="0" applyFill="1" applyAlignment="1">
      <alignment vertical="center"/>
    </xf>
    <xf numFmtId="0" fontId="120" fillId="41" borderId="0" xfId="0" applyFont="1" applyFill="1" applyAlignment="1">
      <alignment/>
    </xf>
    <xf numFmtId="0" fontId="0" fillId="41" borderId="0" xfId="0" applyFill="1" applyAlignment="1">
      <alignment/>
    </xf>
    <xf numFmtId="0" fontId="182" fillId="41" borderId="0" xfId="0" applyFont="1" applyFill="1" applyAlignment="1">
      <alignment/>
    </xf>
    <xf numFmtId="3" fontId="0" fillId="0" borderId="117" xfId="0" applyNumberFormat="1" applyBorder="1" applyAlignment="1">
      <alignment/>
    </xf>
    <xf numFmtId="0" fontId="168" fillId="0" borderId="0" xfId="0" applyFont="1" applyAlignment="1">
      <alignment wrapText="1"/>
    </xf>
    <xf numFmtId="0" fontId="183" fillId="0" borderId="0" xfId="0" applyFont="1" applyAlignment="1">
      <alignment wrapText="1"/>
    </xf>
    <xf numFmtId="0" fontId="184" fillId="0" borderId="0" xfId="0" applyFont="1" applyAlignment="1">
      <alignment vertical="top"/>
    </xf>
    <xf numFmtId="0" fontId="9" fillId="0" borderId="0" xfId="0" applyFont="1" applyAlignment="1">
      <alignment vertical="top"/>
    </xf>
    <xf numFmtId="9" fontId="0" fillId="0" borderId="0" xfId="59" applyFont="1" applyBorder="1" applyAlignment="1">
      <alignment horizontal="center"/>
    </xf>
    <xf numFmtId="0" fontId="90" fillId="0" borderId="118" xfId="0" applyFont="1" applyBorder="1" applyAlignment="1">
      <alignment horizontal="center" vertical="center" wrapText="1"/>
    </xf>
    <xf numFmtId="0" fontId="170" fillId="42" borderId="0" xfId="0" applyFont="1" applyFill="1" applyAlignment="1">
      <alignment wrapText="1"/>
    </xf>
    <xf numFmtId="0" fontId="7" fillId="0" borderId="0" xfId="0" applyFont="1" applyAlignment="1">
      <alignment/>
    </xf>
    <xf numFmtId="0" fontId="0" fillId="0" borderId="119" xfId="0" applyBorder="1" applyAlignment="1">
      <alignment/>
    </xf>
    <xf numFmtId="0" fontId="0" fillId="0" borderId="120" xfId="0" applyBorder="1" applyAlignment="1">
      <alignment/>
    </xf>
    <xf numFmtId="0" fontId="166" fillId="0" borderId="0" xfId="0" applyFont="1" applyAlignment="1">
      <alignment/>
    </xf>
    <xf numFmtId="0" fontId="164" fillId="36" borderId="19" xfId="0" applyFont="1" applyFill="1" applyBorder="1" applyAlignment="1">
      <alignment horizontal="center" vertical="center"/>
    </xf>
    <xf numFmtId="0" fontId="120" fillId="0" borderId="0" xfId="0" applyFont="1" applyAlignment="1">
      <alignment/>
    </xf>
    <xf numFmtId="0" fontId="161" fillId="0" borderId="79" xfId="0" applyFont="1" applyBorder="1" applyAlignment="1">
      <alignment/>
    </xf>
    <xf numFmtId="0" fontId="161" fillId="0" borderId="82" xfId="0" applyFont="1" applyBorder="1" applyAlignment="1">
      <alignment/>
    </xf>
    <xf numFmtId="0" fontId="0" fillId="0" borderId="84" xfId="0" applyBorder="1" applyAlignment="1">
      <alignment horizontal="right"/>
    </xf>
    <xf numFmtId="0" fontId="0" fillId="0" borderId="85" xfId="0" applyBorder="1" applyAlignment="1">
      <alignment horizontal="right"/>
    </xf>
    <xf numFmtId="0" fontId="166" fillId="0" borderId="0" xfId="0" applyFont="1" applyAlignment="1">
      <alignment vertical="top" wrapText="1"/>
    </xf>
    <xf numFmtId="0" fontId="0" fillId="0" borderId="0" xfId="0" applyAlignment="1">
      <alignment horizontal="right"/>
    </xf>
    <xf numFmtId="0" fontId="185" fillId="0" borderId="0" xfId="0" applyFont="1" applyAlignment="1">
      <alignment horizontal="left" vertical="center" wrapText="1"/>
    </xf>
    <xf numFmtId="0" fontId="185" fillId="0" borderId="83" xfId="0" applyFont="1" applyBorder="1" applyAlignment="1">
      <alignment horizontal="left" vertical="center" wrapText="1"/>
    </xf>
    <xf numFmtId="0" fontId="154" fillId="37" borderId="80" xfId="0" applyFont="1" applyFill="1" applyBorder="1" applyAlignment="1">
      <alignment horizontal="left" vertical="center" wrapText="1"/>
    </xf>
    <xf numFmtId="0" fontId="154" fillId="37" borderId="81" xfId="0" applyFont="1" applyFill="1" applyBorder="1" applyAlignment="1">
      <alignment horizontal="left" vertical="center" wrapText="1"/>
    </xf>
    <xf numFmtId="0" fontId="0" fillId="0" borderId="121" xfId="0" applyBorder="1" applyAlignment="1">
      <alignment horizontal="center"/>
    </xf>
    <xf numFmtId="0" fontId="0" fillId="0" borderId="122" xfId="0" applyBorder="1" applyAlignment="1">
      <alignment horizontal="center"/>
    </xf>
    <xf numFmtId="0" fontId="0" fillId="0" borderId="123" xfId="0" applyBorder="1" applyAlignment="1">
      <alignment horizontal="center"/>
    </xf>
    <xf numFmtId="0" fontId="18"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vertical="center"/>
    </xf>
    <xf numFmtId="0" fontId="18" fillId="0" borderId="0" xfId="0" applyFont="1" applyAlignment="1">
      <alignment horizontal="left" wrapText="1"/>
    </xf>
    <xf numFmtId="0" fontId="18" fillId="0" borderId="0" xfId="0" applyFont="1" applyAlignment="1">
      <alignment horizontal="left" wrapText="1"/>
    </xf>
    <xf numFmtId="0" fontId="0" fillId="0" borderId="124" xfId="0" applyBorder="1" applyAlignment="1">
      <alignment/>
    </xf>
    <xf numFmtId="0" fontId="0" fillId="0" borderId="125" xfId="0" applyBorder="1" applyAlignment="1">
      <alignment/>
    </xf>
    <xf numFmtId="0" fontId="0" fillId="0" borderId="123" xfId="0" applyBorder="1" applyAlignment="1">
      <alignment/>
    </xf>
    <xf numFmtId="0" fontId="0" fillId="0" borderId="121" xfId="0" applyBorder="1" applyAlignment="1">
      <alignment horizontal="left"/>
    </xf>
    <xf numFmtId="0" fontId="0" fillId="0" borderId="122" xfId="0" applyBorder="1" applyAlignment="1">
      <alignment horizontal="left"/>
    </xf>
    <xf numFmtId="0" fontId="0" fillId="0" borderId="116" xfId="0" applyBorder="1" applyAlignment="1">
      <alignment horizontal="left"/>
    </xf>
    <xf numFmtId="0" fontId="148" fillId="37" borderId="0" xfId="0" applyFont="1" applyFill="1" applyAlignment="1">
      <alignment horizontal="left" vertical="center" wrapText="1"/>
    </xf>
    <xf numFmtId="0" fontId="148" fillId="37" borderId="114" xfId="0" applyFont="1" applyFill="1" applyBorder="1" applyAlignment="1">
      <alignment horizontal="left" vertical="center" wrapText="1"/>
    </xf>
    <xf numFmtId="0" fontId="166" fillId="0" borderId="0" xfId="0" applyFont="1" applyAlignment="1">
      <alignment horizontal="left" vertical="top" wrapText="1"/>
    </xf>
    <xf numFmtId="0" fontId="148" fillId="37" borderId="10" xfId="0" applyFont="1" applyFill="1" applyBorder="1" applyAlignment="1">
      <alignment horizontal="left" vertical="center" wrapText="1"/>
    </xf>
    <xf numFmtId="0" fontId="186" fillId="37" borderId="0" xfId="0" applyFont="1" applyFill="1" applyAlignment="1">
      <alignment horizontal="center" vertical="center" wrapText="1"/>
    </xf>
    <xf numFmtId="0" fontId="129" fillId="0" borderId="118" xfId="0" applyFont="1" applyBorder="1" applyAlignment="1">
      <alignment horizontal="center" vertical="center" wrapText="1"/>
    </xf>
    <xf numFmtId="0" fontId="0" fillId="0" borderId="118" xfId="0" applyBorder="1" applyAlignment="1">
      <alignment horizontal="center" vertical="top"/>
    </xf>
    <xf numFmtId="0" fontId="0" fillId="0" borderId="0" xfId="0" applyAlignment="1">
      <alignment horizontal="center" vertical="center" wrapText="1"/>
    </xf>
    <xf numFmtId="0" fontId="120" fillId="0" borderId="118" xfId="0" applyFont="1" applyBorder="1" applyAlignment="1">
      <alignment horizontal="center" vertical="center" wrapText="1"/>
    </xf>
    <xf numFmtId="0" fontId="0" fillId="0" borderId="118" xfId="0" applyBorder="1" applyAlignment="1">
      <alignment horizontal="center" vertical="center" wrapText="1"/>
    </xf>
    <xf numFmtId="0" fontId="187" fillId="0" borderId="0" xfId="53" applyFont="1" applyBorder="1" applyAlignment="1">
      <alignment horizontal="center"/>
    </xf>
    <xf numFmtId="0" fontId="136" fillId="0" borderId="0" xfId="0" applyFont="1" applyAlignment="1">
      <alignment horizontal="left" vertical="center" wrapText="1"/>
    </xf>
    <xf numFmtId="0" fontId="8" fillId="34" borderId="76" xfId="0" applyFont="1" applyFill="1" applyBorder="1" applyAlignment="1">
      <alignment horizontal="right" vertical="center"/>
    </xf>
    <xf numFmtId="0" fontId="8" fillId="34" borderId="0" xfId="0" applyFont="1" applyFill="1" applyAlignment="1">
      <alignment horizontal="right" vertical="center"/>
    </xf>
    <xf numFmtId="0" fontId="8" fillId="34" borderId="76" xfId="0" applyFont="1" applyFill="1" applyBorder="1" applyAlignment="1">
      <alignment horizontal="right" vertical="center" wrapText="1"/>
    </xf>
    <xf numFmtId="0" fontId="8" fillId="34" borderId="0" xfId="0" applyFont="1" applyFill="1" applyAlignment="1">
      <alignment horizontal="right" vertical="center" wrapText="1"/>
    </xf>
    <xf numFmtId="0" fontId="0" fillId="0" borderId="0" xfId="0" applyAlignment="1">
      <alignment horizontal="right"/>
    </xf>
    <xf numFmtId="0" fontId="143" fillId="0" borderId="77" xfId="0" applyFont="1" applyBorder="1" applyAlignment="1">
      <alignment horizontal="right" vertical="center" wrapText="1"/>
    </xf>
    <xf numFmtId="0" fontId="143" fillId="0" borderId="112" xfId="0" applyFont="1" applyBorder="1" applyAlignment="1">
      <alignment horizontal="right" vertical="center" wrapText="1"/>
    </xf>
    <xf numFmtId="0" fontId="166" fillId="0" borderId="0" xfId="0" applyFont="1" applyAlignment="1">
      <alignment vertical="center" wrapText="1"/>
    </xf>
    <xf numFmtId="0" fontId="166" fillId="0" borderId="104" xfId="0" applyFont="1" applyBorder="1" applyAlignment="1">
      <alignment vertical="center" wrapText="1"/>
    </xf>
    <xf numFmtId="0" fontId="0" fillId="34" borderId="109" xfId="0" applyFill="1" applyBorder="1" applyAlignment="1">
      <alignment/>
    </xf>
    <xf numFmtId="0" fontId="0" fillId="34" borderId="105" xfId="0" applyFill="1" applyBorder="1" applyAlignment="1">
      <alignment/>
    </xf>
    <xf numFmtId="0" fontId="8" fillId="34" borderId="110" xfId="0" applyFont="1" applyFill="1" applyBorder="1" applyAlignment="1">
      <alignment/>
    </xf>
    <xf numFmtId="0" fontId="8" fillId="34" borderId="0" xfId="0" applyFont="1" applyFill="1" applyAlignment="1">
      <alignment/>
    </xf>
    <xf numFmtId="0" fontId="0" fillId="34" borderId="110" xfId="0" applyFill="1" applyBorder="1" applyAlignment="1">
      <alignment/>
    </xf>
    <xf numFmtId="0" fontId="0" fillId="34" borderId="0" xfId="0" applyFill="1" applyAlignment="1">
      <alignment/>
    </xf>
    <xf numFmtId="0" fontId="8" fillId="34" borderId="110" xfId="0" applyFont="1" applyFill="1" applyBorder="1" applyAlignment="1">
      <alignment horizontal="left"/>
    </xf>
    <xf numFmtId="0" fontId="8" fillId="34" borderId="0" xfId="0" applyFont="1" applyFill="1" applyAlignment="1">
      <alignment horizontal="left"/>
    </xf>
    <xf numFmtId="0" fontId="0" fillId="0" borderId="126" xfId="0" applyBorder="1" applyAlignment="1">
      <alignment horizontal="center"/>
    </xf>
    <xf numFmtId="0" fontId="0" fillId="0" borderId="127" xfId="0" applyBorder="1" applyAlignment="1">
      <alignment horizontal="center"/>
    </xf>
    <xf numFmtId="0" fontId="0" fillId="0" borderId="128" xfId="0" applyBorder="1" applyAlignment="1">
      <alignment horizontal="center"/>
    </xf>
    <xf numFmtId="0" fontId="120" fillId="0" borderId="110" xfId="0" applyFont="1" applyBorder="1" applyAlignment="1">
      <alignment horizontal="left" wrapText="1"/>
    </xf>
    <xf numFmtId="0" fontId="120" fillId="0" borderId="0" xfId="0" applyFont="1" applyAlignment="1">
      <alignment horizontal="left" wrapText="1"/>
    </xf>
    <xf numFmtId="0" fontId="124" fillId="34" borderId="21" xfId="0" applyFont="1" applyFill="1" applyBorder="1" applyAlignment="1">
      <alignment horizontal="left" vertical="top" wrapText="1"/>
    </xf>
    <xf numFmtId="0" fontId="161" fillId="0" borderId="26" xfId="0" applyFont="1" applyBorder="1" applyAlignment="1">
      <alignment horizontal="center" wrapText="1"/>
    </xf>
    <xf numFmtId="0" fontId="188" fillId="0" borderId="0" xfId="0" applyFont="1" applyAlignment="1">
      <alignment horizontal="center" wrapText="1"/>
    </xf>
    <xf numFmtId="0" fontId="133" fillId="0" borderId="129" xfId="0" applyFont="1" applyBorder="1" applyAlignment="1">
      <alignment horizontal="left" vertical="center" wrapText="1"/>
    </xf>
    <xf numFmtId="0" fontId="133" fillId="0" borderId="0" xfId="0" applyFont="1" applyAlignment="1">
      <alignment horizontal="left" vertical="center" wrapText="1"/>
    </xf>
    <xf numFmtId="0" fontId="126" fillId="0" borderId="0" xfId="0" applyFont="1" applyAlignment="1">
      <alignment horizontal="center"/>
    </xf>
    <xf numFmtId="0" fontId="0" fillId="0" borderId="130" xfId="0" applyBorder="1" applyAlignment="1">
      <alignment horizontal="center"/>
    </xf>
    <xf numFmtId="0" fontId="0" fillId="0" borderId="54" xfId="0" applyBorder="1" applyAlignment="1">
      <alignment horizontal="center"/>
    </xf>
    <xf numFmtId="0" fontId="104" fillId="43" borderId="0" xfId="0" applyFont="1" applyFill="1" applyAlignment="1">
      <alignment horizontal="center"/>
    </xf>
    <xf numFmtId="0" fontId="126" fillId="0" borderId="129" xfId="0" applyFont="1" applyBorder="1" applyAlignment="1">
      <alignment horizontal="center"/>
    </xf>
    <xf numFmtId="0" fontId="149" fillId="39" borderId="71" xfId="0" applyFont="1" applyFill="1" applyBorder="1" applyAlignment="1">
      <alignment horizontal="center" vertical="center"/>
    </xf>
    <xf numFmtId="0" fontId="149" fillId="39" borderId="0" xfId="0" applyFont="1" applyFill="1" applyAlignment="1">
      <alignment horizontal="center" vertical="center"/>
    </xf>
    <xf numFmtId="0" fontId="124" fillId="34" borderId="21" xfId="0" applyFont="1" applyFill="1" applyBorder="1" applyAlignment="1">
      <alignment vertical="top" wrapText="1"/>
    </xf>
    <xf numFmtId="0" fontId="120" fillId="0" borderId="0" xfId="0" applyFont="1" applyAlignment="1">
      <alignment/>
    </xf>
    <xf numFmtId="0" fontId="0" fillId="0" borderId="0" xfId="0" applyFont="1" applyFill="1" applyAlignment="1">
      <alignment horizontal="right"/>
    </xf>
    <xf numFmtId="0" fontId="161" fillId="0" borderId="0" xfId="0" applyFont="1" applyAlignment="1" quotePrefix="1">
      <alignment horizontal="left"/>
    </xf>
    <xf numFmtId="0" fontId="0" fillId="0" borderId="0" xfId="0" applyFill="1" applyBorder="1" applyAlignment="1">
      <alignment/>
    </xf>
    <xf numFmtId="0" fontId="189" fillId="0" borderId="0" xfId="0" applyFont="1" applyFill="1" applyBorder="1" applyAlignment="1">
      <alignment horizontal="left" vertical="center" wrapText="1" indent="1"/>
    </xf>
    <xf numFmtId="0" fontId="120" fillId="0" borderId="0" xfId="0" applyFont="1" applyFill="1" applyBorder="1" applyAlignment="1">
      <alignment/>
    </xf>
    <xf numFmtId="0" fontId="189" fillId="0" borderId="0" xfId="0" applyFont="1" applyFill="1" applyBorder="1" applyAlignment="1">
      <alignment horizontal="left" vertical="center" wrapText="1" indent="2"/>
    </xf>
    <xf numFmtId="165" fontId="0" fillId="0" borderId="0" xfId="0" applyNumberFormat="1" applyFill="1" applyBorder="1" applyAlignment="1">
      <alignment horizontal="center"/>
    </xf>
    <xf numFmtId="0" fontId="9"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9966"/>
                </a:solidFill>
                <a:latin typeface="Calibri"/>
                <a:ea typeface="Calibri"/>
                <a:cs typeface="Calibri"/>
              </a:rPr>
              <a:t>In-Field Loss</a:t>
            </a:r>
          </a:p>
        </c:rich>
      </c:tx>
      <c:layout/>
      <c:spPr>
        <a:noFill/>
        <a:ln w="3175">
          <a:noFill/>
        </a:ln>
      </c:spPr>
    </c:title>
    <c:plotArea>
      <c:layout/>
      <c:barChart>
        <c:barDir val="col"/>
        <c:grouping val="clustered"/>
        <c:varyColors val="0"/>
        <c:ser>
          <c:idx val="0"/>
          <c:order val="0"/>
          <c:tx>
            <c:v>TOTAL LOSS/ACRE</c:v>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808080"/>
                    </a:solidFill>
                    <a:latin typeface="Calibri"/>
                    <a:ea typeface="Calibri"/>
                    <a:cs typeface="Calibri"/>
                  </a:defRPr>
                </a:pPr>
              </a:p>
            </c:txPr>
            <c:dLblPos val="outEnd"/>
            <c:showLegendKey val="0"/>
            <c:showVal val="1"/>
            <c:showBubbleSize val="0"/>
            <c:showCatName val="0"/>
            <c:showSerName val="0"/>
            <c:showPercent val="0"/>
          </c:dLbls>
          <c:cat>
            <c:strLit>
              <c:ptCount val="3"/>
              <c:pt idx="0">
                <c:v>Marketable In-Field Loss (Measured)</c:v>
              </c:pt>
              <c:pt idx="1">
                <c:v>Edible, Not Marketable In-Field Loss (Measured)</c:v>
              </c:pt>
              <c:pt idx="2">
                <c:v>Inedible In-Field Loss (Measured)</c:v>
              </c:pt>
            </c:strLit>
          </c:cat>
          <c:val>
            <c:numLit>
              <c:ptCount val="3"/>
              <c:pt idx="0">
                <c:v>0</c:v>
              </c:pt>
              <c:pt idx="1">
                <c:v>0</c:v>
              </c:pt>
              <c:pt idx="2">
                <c:v>0</c:v>
              </c:pt>
            </c:numLit>
          </c:val>
        </c:ser>
        <c:overlap val="-27"/>
        <c:gapWidth val="219"/>
        <c:axId val="37355599"/>
        <c:axId val="656072"/>
      </c:barChart>
      <c:catAx>
        <c:axId val="3735559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333333"/>
                </a:solidFill>
                <a:latin typeface="Calibri"/>
                <a:ea typeface="Calibri"/>
                <a:cs typeface="Calibri"/>
              </a:defRPr>
            </a:pPr>
          </a:p>
        </c:txPr>
        <c:crossAx val="656072"/>
        <c:crosses val="autoZero"/>
        <c:auto val="1"/>
        <c:lblOffset val="100"/>
        <c:tickLblSkip val="1"/>
        <c:noMultiLvlLbl val="0"/>
      </c:catAx>
      <c:valAx>
        <c:axId val="6560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200" b="0" i="0" u="none" baseline="0">
                <a:solidFill>
                  <a:srgbClr val="333333"/>
                </a:solidFill>
                <a:latin typeface="Calibri"/>
                <a:ea typeface="Calibri"/>
                <a:cs typeface="Calibri"/>
              </a:defRPr>
            </a:pPr>
          </a:p>
        </c:txPr>
        <c:crossAx val="3735559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Storage</a:t>
            </a:r>
          </a:p>
        </c:rich>
      </c:tx>
      <c:layout>
        <c:manualLayout>
          <c:xMode val="factor"/>
          <c:yMode val="factor"/>
          <c:x val="-0.00575"/>
          <c:y val="-0.0075"/>
        </c:manualLayout>
      </c:layout>
      <c:spPr>
        <a:noFill/>
        <a:ln w="3175">
          <a:noFill/>
        </a:ln>
      </c:spPr>
    </c:title>
    <c:plotArea>
      <c:layout>
        <c:manualLayout>
          <c:xMode val="edge"/>
          <c:yMode val="edge"/>
          <c:x val="0.2115"/>
          <c:y val="0.2"/>
          <c:w val="0.571"/>
          <c:h val="0.746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0AD47"/>
              </a:solidFill>
              <a:ln w="12700">
                <a:solidFill>
                  <a:srgbClr val="FFFFFF"/>
                </a:solidFill>
              </a:ln>
            </c:spPr>
          </c:dPt>
          <c:dPt>
            <c:idx val="1"/>
            <c:spPr>
              <a:solidFill>
                <a:srgbClr val="5B9BD5"/>
              </a:solidFill>
              <a:ln w="12700">
                <a:solidFill>
                  <a:srgbClr val="FFFFFF"/>
                </a:solidFill>
              </a:ln>
            </c:spPr>
          </c:dPt>
          <c:dPt>
            <c:idx val="2"/>
            <c:spPr>
              <a:solidFill>
                <a:srgbClr val="FFC000"/>
              </a:solidFill>
              <a:ln w="12700">
                <a:solidFill>
                  <a:srgbClr val="FFFFFF"/>
                </a:solidFill>
              </a:ln>
            </c:spPr>
          </c:dPt>
          <c:dLbls>
            <c:numFmt formatCode="General" sourceLinked="1"/>
            <c:spPr>
              <a:noFill/>
              <a:ln w="3175">
                <a:noFill/>
              </a:ln>
            </c:spPr>
            <c:txPr>
              <a:bodyPr vert="horz" rot="0" anchor="ctr"/>
              <a:lstStyle/>
              <a:p>
                <a:pPr algn="ctr">
                  <a:defRPr lang="en-US" cap="none" sz="900" b="0" i="0" u="none" baseline="0">
                    <a:solidFill>
                      <a:srgbClr val="333333"/>
                    </a:solidFill>
                    <a:latin typeface="Calibri"/>
                    <a:ea typeface="Calibri"/>
                    <a:cs typeface="Calibri"/>
                  </a:defRPr>
                </a:pPr>
              </a:p>
            </c:txPr>
            <c:dLblPos val="inEnd"/>
            <c:showLegendKey val="0"/>
            <c:showVal val="0"/>
            <c:showBubbleSize val="0"/>
            <c:showCatName val="1"/>
            <c:showSerName val="0"/>
            <c:showLeaderLines val="1"/>
            <c:showPercent val="1"/>
            <c:leaderLines>
              <c:spPr>
                <a:ln w="3175">
                  <a:solidFill>
                    <a:srgbClr val="969696"/>
                  </a:solidFill>
                </a:ln>
              </c:spPr>
            </c:leaderLines>
          </c:dLbls>
          <c:cat>
            <c:numLit>
              <c:ptCount val="3"/>
              <c:pt idx="0">
                <c:v>#N/A</c:v>
              </c:pt>
              <c:pt idx="1">
                <c:v>#N/A</c:v>
              </c:pt>
              <c:pt idx="2">
                <c:v>#N/A</c:v>
              </c:pt>
            </c:numLit>
          </c:cat>
          <c:val>
            <c:numLit>
              <c:ptCount val="3"/>
              <c:pt idx="0">
                <c:v>#N/A</c:v>
              </c:pt>
              <c:pt idx="1">
                <c:v>#N/A</c:v>
              </c:pt>
              <c:pt idx="2">
                <c:v>#N/A</c:v>
              </c:pt>
            </c:numLit>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Storage</a:t>
            </a:r>
          </a:p>
        </c:rich>
      </c:tx>
      <c:layout>
        <c:manualLayout>
          <c:xMode val="factor"/>
          <c:yMode val="factor"/>
          <c:x val="-0.00575"/>
          <c:y val="-0.0075"/>
        </c:manualLayout>
      </c:layout>
      <c:spPr>
        <a:noFill/>
        <a:ln w="3175">
          <a:noFill/>
        </a:ln>
      </c:spPr>
    </c:title>
    <c:plotArea>
      <c:layout>
        <c:manualLayout>
          <c:xMode val="edge"/>
          <c:yMode val="edge"/>
          <c:x val="0.2525"/>
          <c:y val="0.2545"/>
          <c:w val="0.48825"/>
          <c:h val="0.636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0AD47"/>
              </a:solidFill>
              <a:ln w="12700">
                <a:solidFill>
                  <a:srgbClr val="FFFFFF"/>
                </a:solidFill>
              </a:ln>
            </c:spPr>
          </c:dPt>
          <c:dPt>
            <c:idx val="1"/>
            <c:spPr>
              <a:solidFill>
                <a:srgbClr val="5B9BD5"/>
              </a:solidFill>
              <a:ln w="12700">
                <a:solidFill>
                  <a:srgbClr val="FFFFFF"/>
                </a:solidFill>
              </a:ln>
            </c:spPr>
          </c:dPt>
          <c:dPt>
            <c:idx val="2"/>
            <c:spPr>
              <a:solidFill>
                <a:srgbClr val="FFC000"/>
              </a:solidFill>
              <a:ln w="12700">
                <a:solidFill>
                  <a:srgbClr val="FFFFFF"/>
                </a:solidFill>
              </a:ln>
            </c:spPr>
          </c:dPt>
          <c:dLbls>
            <c:numFmt formatCode="General" sourceLinked="1"/>
            <c:spPr>
              <a:noFill/>
              <a:ln w="3175">
                <a:no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numLit>
              <c:ptCount val="3"/>
              <c:pt idx="0">
                <c:v>#N/A</c:v>
              </c:pt>
              <c:pt idx="1">
                <c:v>#N/A</c:v>
              </c:pt>
              <c:pt idx="2">
                <c:v>#N/A</c:v>
              </c:pt>
            </c:numLit>
          </c:cat>
          <c:val>
            <c:numLit>
              <c:ptCount val="3"/>
              <c:pt idx="0">
                <c:v>#N/A</c:v>
              </c:pt>
              <c:pt idx="1">
                <c:v>#N/A</c:v>
              </c:pt>
              <c:pt idx="2">
                <c:v>#N/A</c:v>
              </c:pt>
            </c:numLit>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Packinghouse</a:t>
            </a:r>
          </a:p>
        </c:rich>
      </c:tx>
      <c:layout>
        <c:manualLayout>
          <c:xMode val="factor"/>
          <c:yMode val="factor"/>
          <c:x val="-0.0055"/>
          <c:y val="-0.0075"/>
        </c:manualLayout>
      </c:layout>
      <c:spPr>
        <a:noFill/>
        <a:ln w="3175">
          <a:noFill/>
        </a:ln>
      </c:spPr>
    </c:title>
    <c:plotArea>
      <c:layout>
        <c:manualLayout>
          <c:xMode val="edge"/>
          <c:yMode val="edge"/>
          <c:x val="0.224"/>
          <c:y val="0.2"/>
          <c:w val="0.546"/>
          <c:h val="0.746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0AD47"/>
              </a:solidFill>
              <a:ln w="12700">
                <a:solidFill>
                  <a:srgbClr val="FFFFFF"/>
                </a:solidFill>
              </a:ln>
            </c:spPr>
          </c:dPt>
          <c:dPt>
            <c:idx val="1"/>
            <c:spPr>
              <a:solidFill>
                <a:srgbClr val="5B9BD5"/>
              </a:solidFill>
              <a:ln w="12700">
                <a:solidFill>
                  <a:srgbClr val="FFFFFF"/>
                </a:solidFill>
              </a:ln>
            </c:spPr>
          </c:dPt>
          <c:dPt>
            <c:idx val="2"/>
            <c:spPr>
              <a:solidFill>
                <a:srgbClr val="FFC000"/>
              </a:solidFill>
              <a:ln w="12700">
                <a:solidFill>
                  <a:srgbClr val="FFFFFF"/>
                </a:solidFill>
              </a:ln>
            </c:spPr>
          </c:dPt>
          <c:dLbls>
            <c:numFmt formatCode="General" sourceLinked="1"/>
            <c:spPr>
              <a:noFill/>
              <a:ln w="3175">
                <a:noFill/>
              </a:ln>
            </c:spPr>
            <c:txPr>
              <a:bodyPr vert="horz" rot="0" anchor="ctr"/>
              <a:lstStyle/>
              <a:p>
                <a:pPr algn="ctr">
                  <a:defRPr lang="en-US" cap="none" sz="900" b="0" i="0" u="none" baseline="0">
                    <a:solidFill>
                      <a:srgbClr val="333333"/>
                    </a:solidFill>
                    <a:latin typeface="Calibri"/>
                    <a:ea typeface="Calibri"/>
                    <a:cs typeface="Calibri"/>
                  </a:defRPr>
                </a:pPr>
              </a:p>
            </c:txPr>
            <c:dLblPos val="inEnd"/>
            <c:showLegendKey val="0"/>
            <c:showVal val="0"/>
            <c:showBubbleSize val="0"/>
            <c:showCatName val="1"/>
            <c:showSerName val="0"/>
            <c:showLeaderLines val="1"/>
            <c:showPercent val="1"/>
            <c:leaderLines>
              <c:spPr>
                <a:ln w="3175">
                  <a:solidFill>
                    <a:srgbClr val="969696"/>
                  </a:solidFill>
                </a:ln>
              </c:spPr>
            </c:leaderLines>
          </c:dLbls>
          <c:cat>
            <c:numLit>
              <c:ptCount val="3"/>
              <c:pt idx="0">
                <c:v>#N/A</c:v>
              </c:pt>
              <c:pt idx="1">
                <c:v>#N/A</c:v>
              </c:pt>
              <c:pt idx="2">
                <c:v>#N/A</c:v>
              </c:pt>
            </c:numLit>
          </c:cat>
          <c:val>
            <c:numLit>
              <c:ptCount val="3"/>
              <c:pt idx="0">
                <c:v>#N/A</c:v>
              </c:pt>
              <c:pt idx="1">
                <c:v>#N/A</c:v>
              </c:pt>
              <c:pt idx="2">
                <c:v>#N/A</c:v>
              </c:pt>
            </c:numLit>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Packinghouse</a:t>
            </a:r>
          </a:p>
        </c:rich>
      </c:tx>
      <c:layout>
        <c:manualLayout>
          <c:xMode val="factor"/>
          <c:yMode val="factor"/>
          <c:x val="-0.00275"/>
          <c:y val="-0.0075"/>
        </c:manualLayout>
      </c:layout>
      <c:spPr>
        <a:noFill/>
        <a:ln w="3175">
          <a:noFill/>
        </a:ln>
      </c:spPr>
    </c:title>
    <c:plotArea>
      <c:layout>
        <c:manualLayout>
          <c:xMode val="edge"/>
          <c:yMode val="edge"/>
          <c:x val="0.26275"/>
          <c:y val="0.2545"/>
          <c:w val="0.46825"/>
          <c:h val="0.636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0AD47"/>
              </a:solidFill>
              <a:ln w="12700">
                <a:solidFill>
                  <a:srgbClr val="FFFFFF"/>
                </a:solidFill>
              </a:ln>
            </c:spPr>
          </c:dPt>
          <c:dPt>
            <c:idx val="1"/>
            <c:spPr>
              <a:solidFill>
                <a:srgbClr val="5B9BD5"/>
              </a:solidFill>
              <a:ln w="12700">
                <a:solidFill>
                  <a:srgbClr val="FFFFFF"/>
                </a:solidFill>
              </a:ln>
            </c:spPr>
          </c:dPt>
          <c:dPt>
            <c:idx val="2"/>
            <c:spPr>
              <a:solidFill>
                <a:srgbClr val="FFC000"/>
              </a:solidFill>
              <a:ln w="12700">
                <a:solidFill>
                  <a:srgbClr val="FFFFFF"/>
                </a:solidFill>
              </a:ln>
            </c:spPr>
          </c:dPt>
          <c:dLbls>
            <c:numFmt formatCode="General" sourceLinked="1"/>
            <c:spPr>
              <a:noFill/>
              <a:ln w="3175">
                <a:no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numLit>
              <c:ptCount val="3"/>
              <c:pt idx="0">
                <c:v>#N/A</c:v>
              </c:pt>
              <c:pt idx="1">
                <c:v>#N/A</c:v>
              </c:pt>
              <c:pt idx="2">
                <c:v>#N/A</c:v>
              </c:pt>
            </c:numLit>
          </c:cat>
          <c:val>
            <c:numLit>
              <c:ptCount val="3"/>
              <c:pt idx="0">
                <c:v>#N/A</c:v>
              </c:pt>
              <c:pt idx="1">
                <c:v>#N/A</c:v>
              </c:pt>
              <c:pt idx="2">
                <c:v>#N/A</c:v>
              </c:pt>
            </c:numLit>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9966"/>
                </a:solidFill>
                <a:latin typeface="Calibri"/>
                <a:ea typeface="Calibri"/>
                <a:cs typeface="Calibri"/>
              </a:rPr>
              <a:t>Crop Loss and % Utilization</a:t>
            </a:r>
          </a:p>
        </c:rich>
      </c:tx>
      <c:layout>
        <c:manualLayout>
          <c:xMode val="factor"/>
          <c:yMode val="factor"/>
          <c:x val="-0.00175"/>
          <c:y val="-0.016"/>
        </c:manualLayout>
      </c:layout>
      <c:spPr>
        <a:noFill/>
        <a:ln w="3175">
          <a:noFill/>
        </a:ln>
      </c:spPr>
    </c:title>
    <c:plotArea>
      <c:layout>
        <c:manualLayout>
          <c:xMode val="edge"/>
          <c:yMode val="edge"/>
          <c:x val="0.006"/>
          <c:y val="0.0745"/>
          <c:w val="0.6365"/>
          <c:h val="0.93325"/>
        </c:manualLayout>
      </c:layout>
      <c:barChart>
        <c:barDir val="col"/>
        <c:grouping val="clustered"/>
        <c:varyColors val="0"/>
        <c:ser>
          <c:idx val="0"/>
          <c:order val="0"/>
          <c:tx>
            <c:v>TOTAL LOSS</c:v>
          </c:tx>
          <c:spPr>
            <a:solidFill>
              <a:srgbClr val="6299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5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numLit>
              <c:ptCount val="3"/>
              <c:pt idx="0">
                <c:v>0</c:v>
              </c:pt>
              <c:pt idx="1">
                <c:v>0</c:v>
              </c:pt>
              <c:pt idx="2">
                <c:v>0</c:v>
              </c:pt>
            </c:numLit>
          </c:cat>
          <c:val>
            <c:numLit>
              <c:ptCount val="3"/>
              <c:pt idx="0">
                <c:v>0</c:v>
              </c:pt>
              <c:pt idx="1">
                <c:v>0</c:v>
              </c:pt>
              <c:pt idx="2">
                <c:v>0</c:v>
              </c:pt>
            </c:numLit>
          </c:val>
        </c:ser>
        <c:overlap val="-27"/>
        <c:gapWidth val="219"/>
        <c:axId val="29263863"/>
        <c:axId val="62048176"/>
      </c:barChart>
      <c:lineChart>
        <c:grouping val="standard"/>
        <c:varyColors val="0"/>
        <c:ser>
          <c:idx val="1"/>
          <c:order val="1"/>
          <c:tx>
            <c:v>CROP UTILIZATION (%)</c:v>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txPr>
              <a:bodyPr vert="horz" rot="0" anchor="ctr"/>
              <a:lstStyle/>
              <a:p>
                <a:pPr algn="ctr">
                  <a:defRPr lang="en-US" cap="none" sz="1100" b="1" i="1" u="none" baseline="0">
                    <a:solidFill>
                      <a:srgbClr val="000000"/>
                    </a:solidFill>
                    <a:latin typeface="Calibri"/>
                    <a:ea typeface="Calibri"/>
                    <a:cs typeface="Calibri"/>
                  </a:defRPr>
                </a:pPr>
              </a:p>
            </c:txPr>
            <c:dLblPos val="ctr"/>
            <c:showLegendKey val="0"/>
            <c:showVal val="1"/>
            <c:showBubbleSize val="0"/>
            <c:showCatName val="0"/>
            <c:showSerName val="0"/>
            <c:showLeaderLines val="1"/>
            <c:showPercent val="0"/>
          </c:dLbls>
          <c:cat>
            <c:numLit>
              <c:ptCount val="3"/>
              <c:pt idx="0">
                <c:v>0</c:v>
              </c:pt>
              <c:pt idx="1">
                <c:v>0</c:v>
              </c:pt>
              <c:pt idx="2">
                <c:v>0</c:v>
              </c:pt>
            </c:numLit>
          </c:cat>
          <c:val>
            <c:numLit>
              <c:ptCount val="3"/>
              <c:pt idx="0">
                <c:v>0</c:v>
              </c:pt>
              <c:pt idx="1">
                <c:v>0</c:v>
              </c:pt>
              <c:pt idx="2">
                <c:v>0</c:v>
              </c:pt>
            </c:numLit>
          </c:val>
          <c:smooth val="0"/>
        </c:ser>
        <c:axId val="21562673"/>
        <c:axId val="59846330"/>
      </c:lineChart>
      <c:catAx>
        <c:axId val="2926386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200" b="0" i="0" u="none" baseline="0">
                <a:solidFill>
                  <a:srgbClr val="333333"/>
                </a:solidFill>
                <a:latin typeface="Calibri"/>
                <a:ea typeface="Calibri"/>
                <a:cs typeface="Calibri"/>
              </a:defRPr>
            </a:pPr>
          </a:p>
        </c:txPr>
        <c:crossAx val="62048176"/>
        <c:crosses val="autoZero"/>
        <c:auto val="1"/>
        <c:lblOffset val="100"/>
        <c:tickLblSkip val="1"/>
        <c:noMultiLvlLbl val="0"/>
      </c:catAx>
      <c:valAx>
        <c:axId val="62048176"/>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200" b="0" i="0" u="none" baseline="0">
                <a:solidFill>
                  <a:srgbClr val="333333"/>
                </a:solidFill>
                <a:latin typeface="Calibri"/>
                <a:ea typeface="Calibri"/>
                <a:cs typeface="Calibri"/>
              </a:defRPr>
            </a:pPr>
          </a:p>
        </c:txPr>
        <c:crossAx val="29263863"/>
        <c:crossesAt val="1"/>
        <c:crossBetween val="between"/>
        <c:dispUnits/>
      </c:valAx>
      <c:catAx>
        <c:axId val="21562673"/>
        <c:scaling>
          <c:orientation val="minMax"/>
        </c:scaling>
        <c:axPos val="b"/>
        <c:delete val="1"/>
        <c:majorTickMark val="out"/>
        <c:minorTickMark val="none"/>
        <c:tickLblPos val="nextTo"/>
        <c:crossAx val="59846330"/>
        <c:crosses val="autoZero"/>
        <c:auto val="1"/>
        <c:lblOffset val="100"/>
        <c:tickLblSkip val="1"/>
        <c:noMultiLvlLbl val="0"/>
      </c:catAx>
      <c:valAx>
        <c:axId val="59846330"/>
        <c:scaling>
          <c:orientation val="minMax"/>
          <c:min val="0"/>
        </c:scaling>
        <c:axPos val="l"/>
        <c:delete val="0"/>
        <c:numFmt formatCode="General" sourceLinked="1"/>
        <c:majorTickMark val="none"/>
        <c:minorTickMark val="none"/>
        <c:tickLblPos val="nextTo"/>
        <c:spPr>
          <a:ln w="3175">
            <a:noFill/>
          </a:ln>
        </c:spPr>
        <c:txPr>
          <a:bodyPr/>
          <a:lstStyle/>
          <a:p>
            <a:pPr>
              <a:defRPr lang="en-US" cap="none" sz="1200" b="0" i="0" u="none" baseline="0">
                <a:solidFill>
                  <a:srgbClr val="333333"/>
                </a:solidFill>
                <a:latin typeface="Calibri"/>
                <a:ea typeface="Calibri"/>
                <a:cs typeface="Calibri"/>
              </a:defRPr>
            </a:pPr>
          </a:p>
        </c:txPr>
        <c:crossAx val="21562673"/>
        <c:crosses val="max"/>
        <c:crossBetween val="between"/>
        <c:dispUnits/>
      </c:valAx>
      <c:spPr>
        <a:noFill/>
        <a:ln>
          <a:noFill/>
        </a:ln>
      </c:spPr>
    </c:plotArea>
    <c:legend>
      <c:legendPos val="r"/>
      <c:layout>
        <c:manualLayout>
          <c:xMode val="edge"/>
          <c:yMode val="edge"/>
          <c:x val="0.13625"/>
          <c:y val="0.06875"/>
          <c:w val="0.7205"/>
          <c:h val="0.041"/>
        </c:manualLayout>
      </c:layout>
      <c:overlay val="0"/>
      <c:spPr>
        <a:noFill/>
        <a:ln w="3175">
          <a:noFill/>
        </a:ln>
      </c:spPr>
      <c:txPr>
        <a:bodyPr vert="horz" rot="0"/>
        <a:lstStyle/>
        <a:p>
          <a:pPr>
            <a:defRPr lang="en-US" cap="none" sz="1100" b="1"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9966"/>
                </a:solidFill>
                <a:latin typeface="Calibri"/>
                <a:ea typeface="Calibri"/>
                <a:cs typeface="Calibri"/>
              </a:rPr>
              <a:t>Edible &amp; Marketable In-Field Loss</a:t>
            </a:r>
          </a:p>
        </c:rich>
      </c:tx>
      <c:layout>
        <c:manualLayout>
          <c:xMode val="factor"/>
          <c:yMode val="factor"/>
          <c:x val="-0.0035"/>
          <c:y val="-0.016"/>
        </c:manualLayout>
      </c:layout>
      <c:spPr>
        <a:noFill/>
        <a:ln w="3175">
          <a:noFill/>
        </a:ln>
      </c:spPr>
    </c:title>
    <c:plotArea>
      <c:layout>
        <c:manualLayout>
          <c:xMode val="edge"/>
          <c:yMode val="edge"/>
          <c:x val="0.00625"/>
          <c:y val="0.0685"/>
          <c:w val="0.6535"/>
          <c:h val="0.9395"/>
        </c:manualLayout>
      </c:layout>
      <c:lineChart>
        <c:grouping val="standard"/>
        <c:varyColors val="0"/>
        <c:ser>
          <c:idx val="0"/>
          <c:order val="0"/>
          <c:tx>
            <c:v>Edible, Not Marketable In-Field Loss (Measured)</c:v>
          </c:tx>
          <c:spPr>
            <a:ln w="127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9966"/>
                </a:solidFill>
              </a:ln>
            </c:spPr>
          </c:marker>
          <c:dLbls>
            <c:numFmt formatCode="General" sourceLinked="1"/>
            <c:spPr>
              <a:noFill/>
              <a:ln w="3175">
                <a:noFill/>
              </a:ln>
            </c:spPr>
            <c:txPr>
              <a:bodyPr vert="horz" rot="0" anchor="ctr"/>
              <a:lstStyle/>
              <a:p>
                <a:pPr algn="ctr">
                  <a:defRPr lang="en-US" cap="none" sz="105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numLit>
              <c:ptCount val="3"/>
              <c:pt idx="0">
                <c:v>0</c:v>
              </c:pt>
              <c:pt idx="1">
                <c:v>0</c:v>
              </c:pt>
              <c:pt idx="2">
                <c:v>0</c:v>
              </c:pt>
            </c:numLit>
          </c:cat>
          <c:val>
            <c:numLit>
              <c:ptCount val="3"/>
              <c:pt idx="0">
                <c:v>0</c:v>
              </c:pt>
              <c:pt idx="1">
                <c:v>0</c:v>
              </c:pt>
              <c:pt idx="2">
                <c:v>0</c:v>
              </c:pt>
            </c:numLit>
          </c:val>
          <c:smooth val="0"/>
        </c:ser>
        <c:ser>
          <c:idx val="1"/>
          <c:order val="1"/>
          <c:tx>
            <c:v>Marketable In-Field Loss (Measured)</c:v>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CCFFCC"/>
                </a:solidFill>
              </a:ln>
            </c:spPr>
          </c:marker>
          <c:dLbls>
            <c:numFmt formatCode="General" sourceLinked="1"/>
            <c:spPr>
              <a:noFill/>
              <a:ln w="3175">
                <a:noFill/>
              </a:ln>
            </c:spPr>
            <c:txPr>
              <a:bodyPr vert="horz" rot="0" anchor="ctr"/>
              <a:lstStyle/>
              <a:p>
                <a:pPr algn="ctr">
                  <a:defRPr lang="en-US" cap="none" sz="105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numLit>
              <c:ptCount val="3"/>
              <c:pt idx="0">
                <c:v>0</c:v>
              </c:pt>
              <c:pt idx="1">
                <c:v>0</c:v>
              </c:pt>
              <c:pt idx="2">
                <c:v>0</c:v>
              </c:pt>
            </c:numLit>
          </c:cat>
          <c:val>
            <c:numLit>
              <c:ptCount val="3"/>
              <c:pt idx="0">
                <c:v>0</c:v>
              </c:pt>
              <c:pt idx="1">
                <c:v>0</c:v>
              </c:pt>
              <c:pt idx="2">
                <c:v>0</c:v>
              </c:pt>
            </c:numLit>
          </c:val>
          <c:smooth val="0"/>
        </c:ser>
        <c:marker val="1"/>
        <c:axId val="1746059"/>
        <c:axId val="15714532"/>
      </c:lineChart>
      <c:catAx>
        <c:axId val="1746059"/>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1200" b="0" i="0" u="none" baseline="0">
                <a:solidFill>
                  <a:srgbClr val="333333"/>
                </a:solidFill>
                <a:latin typeface="Calibri"/>
                <a:ea typeface="Calibri"/>
                <a:cs typeface="Calibri"/>
              </a:defRPr>
            </a:pPr>
          </a:p>
        </c:txPr>
        <c:crossAx val="15714532"/>
        <c:crosses val="autoZero"/>
        <c:auto val="1"/>
        <c:lblOffset val="100"/>
        <c:tickLblSkip val="1"/>
        <c:noMultiLvlLbl val="0"/>
      </c:catAx>
      <c:valAx>
        <c:axId val="157145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1200" b="0" i="0" u="none" baseline="0">
                <a:solidFill>
                  <a:srgbClr val="333333"/>
                </a:solidFill>
                <a:latin typeface="Calibri"/>
                <a:ea typeface="Calibri"/>
                <a:cs typeface="Calibri"/>
              </a:defRPr>
            </a:pPr>
          </a:p>
        </c:txPr>
        <c:crossAx val="1746059"/>
        <c:crossesAt val="1"/>
        <c:crossBetween val="between"/>
        <c:dispUnits/>
      </c:valAx>
      <c:spPr>
        <a:noFill/>
        <a:ln>
          <a:noFill/>
        </a:ln>
      </c:spPr>
    </c:plotArea>
    <c:legend>
      <c:legendPos val="r"/>
      <c:layout>
        <c:manualLayout>
          <c:xMode val="edge"/>
          <c:yMode val="edge"/>
          <c:x val="0.1055"/>
          <c:y val="0.06125"/>
          <c:w val="0.78375"/>
          <c:h val="0.0875"/>
        </c:manualLayout>
      </c:layout>
      <c:overlay val="0"/>
      <c:spPr>
        <a:noFill/>
        <a:ln w="3175">
          <a:noFill/>
        </a:ln>
      </c:spPr>
      <c:txPr>
        <a:bodyPr vert="horz" rot="0"/>
        <a:lstStyle/>
        <a:p>
          <a:pPr>
            <a:defRPr lang="en-US" cap="none" sz="1200" b="1" i="0" u="none" baseline="0">
              <a:solidFill>
                <a:srgbClr val="333333"/>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993300"/>
                </a:solidFill>
                <a:latin typeface="Calibri"/>
                <a:ea typeface="Calibri"/>
                <a:cs typeface="Calibri"/>
              </a:rPr>
              <a:t>Opportunity of Harvesting Marketable and Edible Product Left In Field</a:t>
            </a:r>
            <a:r>
              <a:rPr lang="en-US" cap="none" sz="1200" b="0" i="0" u="none" baseline="0">
                <a:solidFill>
                  <a:srgbClr val="993300"/>
                </a:solidFill>
                <a:latin typeface="Calibri"/>
                <a:ea typeface="Calibri"/>
                <a:cs typeface="Calibri"/>
              </a:rPr>
              <a:t>
</a:t>
            </a:r>
            <a:r>
              <a:rPr lang="en-US" cap="none" sz="1200" b="1" i="0" u="none" baseline="0">
                <a:solidFill>
                  <a:srgbClr val="993300"/>
                </a:solidFill>
                <a:latin typeface="Calibri"/>
                <a:ea typeface="Calibri"/>
                <a:cs typeface="Calibri"/>
              </a:rPr>
              <a:t>($/acre)</a:t>
            </a:r>
          </a:p>
        </c:rich>
      </c:tx>
      <c:layout>
        <c:manualLayout>
          <c:xMode val="factor"/>
          <c:yMode val="factor"/>
          <c:x val="-0.00125"/>
          <c:y val="-0.012"/>
        </c:manualLayout>
      </c:layout>
      <c:spPr>
        <a:noFill/>
        <a:ln w="3175">
          <a:noFill/>
        </a:ln>
      </c:spPr>
    </c:title>
    <c:plotArea>
      <c:layout>
        <c:manualLayout>
          <c:xMode val="edge"/>
          <c:yMode val="edge"/>
          <c:x val="0.00525"/>
          <c:y val="0.18525"/>
          <c:w val="0.92025"/>
          <c:h val="0.82875"/>
        </c:manualLayout>
      </c:layout>
      <c:barChart>
        <c:barDir val="col"/>
        <c:grouping val="clustered"/>
        <c:varyColors val="0"/>
        <c:ser>
          <c:idx val="0"/>
          <c:order val="0"/>
          <c:tx>
            <c:v>0</c:v>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Scenario 1</c:v>
              </c:pt>
              <c:pt idx="1">
                <c:v>Scenario 2</c:v>
              </c:pt>
              <c:pt idx="2">
                <c:v>Scenario 3</c:v>
              </c:pt>
              <c:pt idx="3">
                <c:v>Scenario 4</c:v>
              </c:pt>
            </c:strLit>
          </c:cat>
          <c:val>
            <c:numLit>
              <c:ptCount val="4"/>
              <c:pt idx="0">
                <c:v>0</c:v>
              </c:pt>
              <c:pt idx="1">
                <c:v>0</c:v>
              </c:pt>
              <c:pt idx="2">
                <c:v>0</c:v>
              </c:pt>
              <c:pt idx="3">
                <c:v>0</c:v>
              </c:pt>
            </c:numLit>
          </c:val>
        </c:ser>
        <c:ser>
          <c:idx val="1"/>
          <c:order val="1"/>
          <c:tx>
            <c:v>0</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Scenario 1</c:v>
              </c:pt>
              <c:pt idx="1">
                <c:v>Scenario 2</c:v>
              </c:pt>
              <c:pt idx="2">
                <c:v>Scenario 3</c:v>
              </c:pt>
              <c:pt idx="3">
                <c:v>Scenario 4</c:v>
              </c:pt>
            </c:strLit>
          </c:cat>
          <c:val>
            <c:numLit>
              <c:ptCount val="4"/>
              <c:pt idx="0">
                <c:v>0</c:v>
              </c:pt>
              <c:pt idx="1">
                <c:v>0</c:v>
              </c:pt>
              <c:pt idx="2">
                <c:v>0</c:v>
              </c:pt>
              <c:pt idx="3">
                <c:v>0</c:v>
              </c:pt>
            </c:numLit>
          </c:val>
        </c:ser>
        <c:ser>
          <c:idx val="2"/>
          <c:order val="2"/>
          <c:tx>
            <c:v>0</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Scenario 1</c:v>
              </c:pt>
              <c:pt idx="1">
                <c:v>Scenario 2</c:v>
              </c:pt>
              <c:pt idx="2">
                <c:v>Scenario 3</c:v>
              </c:pt>
              <c:pt idx="3">
                <c:v>Scenario 4</c:v>
              </c:pt>
            </c:strLit>
          </c:cat>
          <c:val>
            <c:numLit>
              <c:ptCount val="4"/>
              <c:pt idx="0">
                <c:v>0</c:v>
              </c:pt>
              <c:pt idx="1">
                <c:v>0</c:v>
              </c:pt>
              <c:pt idx="2">
                <c:v>0</c:v>
              </c:pt>
              <c:pt idx="3">
                <c:v>0</c:v>
              </c:pt>
            </c:numLit>
          </c:val>
        </c:ser>
        <c:overlap val="-27"/>
        <c:gapWidth val="219"/>
        <c:axId val="7213061"/>
        <c:axId val="64917550"/>
      </c:barChart>
      <c:catAx>
        <c:axId val="72130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4917550"/>
        <c:crosses val="autoZero"/>
        <c:auto val="1"/>
        <c:lblOffset val="100"/>
        <c:tickLblSkip val="1"/>
        <c:noMultiLvlLbl val="0"/>
      </c:catAx>
      <c:valAx>
        <c:axId val="649175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7213061"/>
        <c:crossesAt val="1"/>
        <c:crossBetween val="between"/>
        <c:dispUnits/>
      </c:valAx>
      <c:spPr>
        <a:noFill/>
        <a:ln>
          <a:noFill/>
        </a:ln>
      </c:spPr>
    </c:plotArea>
    <c:legend>
      <c:legendPos val="r"/>
      <c:layout>
        <c:manualLayout>
          <c:xMode val="edge"/>
          <c:yMode val="edge"/>
          <c:x val="0.4425"/>
          <c:y val="0.909"/>
          <c:w val="0.1137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93300"/>
                </a:solidFill>
                <a:latin typeface="Calibri"/>
                <a:ea typeface="Calibri"/>
                <a:cs typeface="Calibri"/>
              </a:rPr>
              <a:t>Total Farm Loss for All Stages</a:t>
            </a:r>
          </a:p>
        </c:rich>
      </c:tx>
      <c:layout>
        <c:manualLayout>
          <c:xMode val="factor"/>
          <c:yMode val="factor"/>
          <c:x val="-0.0015"/>
          <c:y val="-0.01075"/>
        </c:manualLayout>
      </c:layout>
      <c:spPr>
        <a:noFill/>
        <a:ln w="3175">
          <a:noFill/>
        </a:ln>
      </c:spPr>
    </c:title>
    <c:plotArea>
      <c:layout>
        <c:manualLayout>
          <c:xMode val="edge"/>
          <c:yMode val="edge"/>
          <c:x val="-0.00225"/>
          <c:y val="0.144"/>
          <c:w val="0.9925"/>
          <c:h val="0.86525"/>
        </c:manualLayout>
      </c:layout>
      <c:barChart>
        <c:barDir val="bar"/>
        <c:grouping val="clustered"/>
        <c:varyColors val="0"/>
        <c:ser>
          <c:idx val="0"/>
          <c:order val="0"/>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Lit>
              <c:ptCount val="9"/>
              <c:pt idx="0">
                <c:v>Walk-By Loss </c:v>
              </c:pt>
              <c:pt idx="1">
                <c:v>Marketable In-Field Loss (Measured)</c:v>
              </c:pt>
              <c:pt idx="2">
                <c:v>Edible, Not Marketable In-Field Loss (Measured)</c:v>
              </c:pt>
              <c:pt idx="3">
                <c:v>Inedible In-Field Loss (Measured)</c:v>
              </c:pt>
              <c:pt idx="4">
                <c:v>Transport Loss</c:v>
              </c:pt>
              <c:pt idx="5">
                <c:v>Packinghouse Loss</c:v>
              </c:pt>
              <c:pt idx="6">
                <c:v>Processing Facility Loss</c:v>
              </c:pt>
              <c:pt idx="7">
                <c:v>Storage Loss</c:v>
              </c:pt>
              <c:pt idx="8">
                <c:v>Rejected Loss</c:v>
              </c:pt>
            </c:strLit>
          </c:cat>
          <c:val>
            <c:numLit>
              <c:ptCount val="9"/>
              <c:pt idx="0">
                <c:v>0</c:v>
              </c:pt>
              <c:pt idx="1">
                <c:v>0</c:v>
              </c:pt>
              <c:pt idx="2">
                <c:v>0</c:v>
              </c:pt>
              <c:pt idx="3">
                <c:v>0</c:v>
              </c:pt>
              <c:pt idx="4">
                <c:v>0</c:v>
              </c:pt>
              <c:pt idx="5">
                <c:v>0</c:v>
              </c:pt>
              <c:pt idx="6">
                <c:v>0</c:v>
              </c:pt>
              <c:pt idx="7">
                <c:v>0</c:v>
              </c:pt>
              <c:pt idx="8">
                <c:v>0</c:v>
              </c:pt>
            </c:numLit>
          </c:val>
        </c:ser>
        <c:gapWidth val="182"/>
        <c:axId val="5904649"/>
        <c:axId val="53141842"/>
      </c:barChart>
      <c:catAx>
        <c:axId val="5904649"/>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3141842"/>
        <c:crosses val="autoZero"/>
        <c:auto val="1"/>
        <c:lblOffset val="100"/>
        <c:tickLblSkip val="1"/>
        <c:noMultiLvlLbl val="0"/>
      </c:catAx>
      <c:valAx>
        <c:axId val="53141842"/>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90464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93300"/>
                </a:solidFill>
                <a:latin typeface="Calibri"/>
                <a:ea typeface="Calibri"/>
                <a:cs typeface="Calibri"/>
              </a:rPr>
              <a:t>Total Farm Loss for All Stages</a:t>
            </a:r>
          </a:p>
        </c:rich>
      </c:tx>
      <c:layout>
        <c:manualLayout>
          <c:xMode val="factor"/>
          <c:yMode val="factor"/>
          <c:x val="-0.29925"/>
          <c:y val="-0.00875"/>
        </c:manualLayout>
      </c:layout>
      <c:spPr>
        <a:noFill/>
        <a:ln w="3175">
          <a:noFill/>
        </a:ln>
      </c:spPr>
    </c:title>
    <c:plotArea>
      <c:layout>
        <c:manualLayout>
          <c:xMode val="edge"/>
          <c:yMode val="edge"/>
          <c:x val="0.056"/>
          <c:y val="0.21325"/>
          <c:w val="0.55075"/>
          <c:h val="0.63075"/>
        </c:manualLayout>
      </c:layout>
      <c:pieChart>
        <c:varyColors val="1"/>
        <c:ser>
          <c:idx val="0"/>
          <c:order val="0"/>
          <c:tx>
            <c:v>LBS/ACRE</c:v>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0AD47"/>
              </a:solidFill>
              <a:ln w="12700">
                <a:solidFill>
                  <a:srgbClr val="FFFFFF"/>
                </a:solidFill>
              </a:ln>
            </c:spPr>
          </c:dPt>
          <c:dPt>
            <c:idx val="1"/>
            <c:spPr>
              <a:solidFill>
                <a:srgbClr val="5B9BD5"/>
              </a:solidFill>
              <a:ln w="12700">
                <a:solidFill>
                  <a:srgbClr val="FFFFFF"/>
                </a:solidFill>
              </a:ln>
            </c:spPr>
          </c:dPt>
          <c:dPt>
            <c:idx val="2"/>
            <c:spPr>
              <a:solidFill>
                <a:srgbClr val="FFC000"/>
              </a:solidFill>
              <a:ln w="12700">
                <a:solidFill>
                  <a:srgbClr val="FFFFFF"/>
                </a:solidFill>
              </a:ln>
            </c:spPr>
          </c:dPt>
          <c:dPt>
            <c:idx val="3"/>
            <c:spPr>
              <a:solidFill>
                <a:srgbClr val="43682B"/>
              </a:solidFill>
              <a:ln w="12700">
                <a:solidFill>
                  <a:srgbClr val="FFFFFF"/>
                </a:solidFill>
              </a:ln>
            </c:spPr>
          </c:dPt>
          <c:dPt>
            <c:idx val="4"/>
            <c:spPr>
              <a:solidFill>
                <a:srgbClr val="255E91"/>
              </a:solidFill>
              <a:ln w="12700">
                <a:solidFill>
                  <a:srgbClr val="FFFFFF"/>
                </a:solidFill>
              </a:ln>
            </c:spPr>
          </c:dPt>
          <c:dPt>
            <c:idx val="5"/>
            <c:spPr>
              <a:solidFill>
                <a:srgbClr val="997300"/>
              </a:solidFill>
              <a:ln w="12700">
                <a:solidFill>
                  <a:srgbClr val="FFFFFF"/>
                </a:solidFill>
              </a:ln>
            </c:spPr>
          </c:dPt>
          <c:dPt>
            <c:idx val="6"/>
            <c:spPr>
              <a:solidFill>
                <a:srgbClr val="8CC168"/>
              </a:solidFill>
              <a:ln w="12700">
                <a:solidFill>
                  <a:srgbClr val="FFFFFF"/>
                </a:solidFill>
              </a:ln>
            </c:spPr>
          </c:dPt>
          <c:dPt>
            <c:idx val="7"/>
            <c:spPr>
              <a:solidFill>
                <a:srgbClr val="7CAFDD"/>
              </a:solidFill>
              <a:ln w="12700">
                <a:solidFill>
                  <a:srgbClr val="FFFFFF"/>
                </a:solidFill>
              </a:ln>
            </c:spPr>
          </c:dPt>
          <c:dPt>
            <c:idx val="8"/>
            <c:spPr>
              <a:solidFill>
                <a:srgbClr val="FFCD33"/>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0"/>
            <c:showBubbleSize val="0"/>
            <c:showCatName val="1"/>
            <c:showSerName val="0"/>
            <c:showLeaderLines val="0"/>
            <c:showPercent val="1"/>
          </c:dLbls>
          <c:cat>
            <c:strLit>
              <c:ptCount val="9"/>
              <c:pt idx="0">
                <c:v>Walk-By Loss </c:v>
              </c:pt>
              <c:pt idx="1">
                <c:v>Marketable In-Field Loss (Measured)</c:v>
              </c:pt>
              <c:pt idx="2">
                <c:v>Edible, Not Marketable In-Field Loss (Measured)</c:v>
              </c:pt>
              <c:pt idx="3">
                <c:v>Inedible In-Field Loss (Measured)</c:v>
              </c:pt>
              <c:pt idx="4">
                <c:v>Transport Loss</c:v>
              </c:pt>
              <c:pt idx="5">
                <c:v>Packinghouse Loss</c:v>
              </c:pt>
              <c:pt idx="6">
                <c:v>Processing Facility Loss</c:v>
              </c:pt>
              <c:pt idx="7">
                <c:v>Storage Loss</c:v>
              </c:pt>
              <c:pt idx="8">
                <c:v>Rejected Loss</c:v>
              </c:pt>
            </c:strLit>
          </c:cat>
          <c:val>
            <c:numLit>
              <c:ptCount val="9"/>
              <c:pt idx="0">
                <c:v>0</c:v>
              </c:pt>
              <c:pt idx="1">
                <c:v>0</c:v>
              </c:pt>
              <c:pt idx="2">
                <c:v>0</c:v>
              </c:pt>
              <c:pt idx="3">
                <c:v>0</c:v>
              </c:pt>
              <c:pt idx="4">
                <c:v>0</c:v>
              </c:pt>
              <c:pt idx="5">
                <c:v>0</c:v>
              </c:pt>
              <c:pt idx="6">
                <c:v>0</c:v>
              </c:pt>
              <c:pt idx="7">
                <c:v>0</c:v>
              </c:pt>
              <c:pt idx="8">
                <c:v>0</c:v>
              </c:pt>
            </c:numLit>
          </c:val>
        </c:ser>
      </c:pieChart>
      <c:spPr>
        <a:noFill/>
        <a:ln>
          <a:noFill/>
        </a:ln>
      </c:spPr>
    </c:plotArea>
    <c:legend>
      <c:legendPos val="r"/>
      <c:layout>
        <c:manualLayout>
          <c:xMode val="edge"/>
          <c:yMode val="edge"/>
          <c:x val="0"/>
          <c:y val="0.2285"/>
          <c:w val="0.32875"/>
          <c:h val="0.582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93300"/>
                </a:solidFill>
                <a:latin typeface="Calibri"/>
                <a:ea typeface="Calibri"/>
                <a:cs typeface="Calibri"/>
              </a:rPr>
              <a:t>Measured Loss In-Field</a:t>
            </a:r>
          </a:p>
        </c:rich>
      </c:tx>
      <c:layout>
        <c:manualLayout>
          <c:xMode val="factor"/>
          <c:yMode val="factor"/>
          <c:x val="-0.0015"/>
          <c:y val="-0.008"/>
        </c:manualLayout>
      </c:layout>
      <c:spPr>
        <a:noFill/>
        <a:ln w="3175">
          <a:noFill/>
        </a:ln>
      </c:spPr>
    </c:title>
    <c:plotArea>
      <c:layout>
        <c:manualLayout>
          <c:xMode val="edge"/>
          <c:yMode val="edge"/>
          <c:x val="-0.00225"/>
          <c:y val="0.217"/>
          <c:w val="0.9925"/>
          <c:h val="0.79775"/>
        </c:manualLayout>
      </c:layout>
      <c:barChart>
        <c:barDir val="bar"/>
        <c:grouping val="clustered"/>
        <c:varyColors val="0"/>
        <c:ser>
          <c:idx val="0"/>
          <c:order val="0"/>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Lit>
              <c:ptCount val="3"/>
              <c:pt idx="0">
                <c:v>Marketable In-Field Loss (Measured)</c:v>
              </c:pt>
              <c:pt idx="1">
                <c:v>Edible, Not Marketable In-Field Loss (Measured)</c:v>
              </c:pt>
              <c:pt idx="2">
                <c:v>Inedible In-Field Loss (Measured)</c:v>
              </c:pt>
            </c:strLit>
          </c:cat>
          <c:val>
            <c:numLit>
              <c:ptCount val="3"/>
              <c:pt idx="0">
                <c:v>0</c:v>
              </c:pt>
              <c:pt idx="1">
                <c:v>0</c:v>
              </c:pt>
              <c:pt idx="2">
                <c:v>0</c:v>
              </c:pt>
            </c:numLit>
          </c:val>
        </c:ser>
        <c:gapWidth val="182"/>
        <c:axId val="8514531"/>
        <c:axId val="9521916"/>
      </c:barChart>
      <c:catAx>
        <c:axId val="8514531"/>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9521916"/>
        <c:crosses val="autoZero"/>
        <c:auto val="1"/>
        <c:lblOffset val="100"/>
        <c:tickLblSkip val="1"/>
        <c:noMultiLvlLbl val="0"/>
      </c:catAx>
      <c:valAx>
        <c:axId val="9521916"/>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851453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93300"/>
                </a:solidFill>
                <a:latin typeface="Calibri"/>
                <a:ea typeface="Calibri"/>
                <a:cs typeface="Calibri"/>
              </a:rPr>
              <a:t>Opportunity of Harvesting Marketable and Edible Product Left In Field </a:t>
            </a:r>
            <a:r>
              <a:rPr lang="en-US" cap="none" sz="1400" b="0" i="0" u="none" baseline="0">
                <a:solidFill>
                  <a:srgbClr val="993300"/>
                </a:solidFill>
                <a:latin typeface="Calibri"/>
                <a:ea typeface="Calibri"/>
                <a:cs typeface="Calibri"/>
              </a:rPr>
              <a:t>
</a:t>
            </a:r>
            <a:r>
              <a:rPr lang="en-US" cap="none" sz="1400" b="1" i="0" u="none" baseline="0">
                <a:solidFill>
                  <a:srgbClr val="993300"/>
                </a:solidFill>
                <a:latin typeface="Calibri"/>
                <a:ea typeface="Calibri"/>
                <a:cs typeface="Calibri"/>
              </a:rPr>
              <a:t>by Recovery Scenario</a:t>
            </a:r>
            <a:r>
              <a:rPr lang="en-US" cap="none" sz="1400" b="0" i="0" u="none" baseline="0">
                <a:solidFill>
                  <a:srgbClr val="993300"/>
                </a:solidFill>
                <a:latin typeface="Calibri"/>
                <a:ea typeface="Calibri"/>
                <a:cs typeface="Calibri"/>
              </a:rPr>
              <a:t>
</a:t>
            </a:r>
            <a:r>
              <a:rPr lang="en-US" cap="none" sz="1400" b="1" i="0" u="none" baseline="0">
                <a:solidFill>
                  <a:srgbClr val="993300"/>
                </a:solidFill>
                <a:latin typeface="Calibri"/>
                <a:ea typeface="Calibri"/>
                <a:cs typeface="Calibri"/>
              </a:rPr>
              <a:t>($/acre)</a:t>
            </a:r>
          </a:p>
        </c:rich>
      </c:tx>
      <c:layout>
        <c:manualLayout>
          <c:xMode val="factor"/>
          <c:yMode val="factor"/>
          <c:x val="-0.001"/>
          <c:y val="-0.012"/>
        </c:manualLayout>
      </c:layout>
      <c:spPr>
        <a:noFill/>
        <a:ln w="3175">
          <a:noFill/>
        </a:ln>
      </c:spPr>
    </c:title>
    <c:plotArea>
      <c:layout>
        <c:manualLayout>
          <c:xMode val="edge"/>
          <c:yMode val="edge"/>
          <c:x val="0.0045"/>
          <c:y val="0.23275"/>
          <c:w val="0.98025"/>
          <c:h val="0.693"/>
        </c:manualLayout>
      </c:layout>
      <c:barChart>
        <c:barDir val="col"/>
        <c:grouping val="stacked"/>
        <c:varyColors val="0"/>
        <c:ser>
          <c:idx val="0"/>
          <c:order val="0"/>
          <c:tx>
            <c:v>0</c:v>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Scenario 1</c:v>
              </c:pt>
              <c:pt idx="1">
                <c:v>Scenario 2</c:v>
              </c:pt>
              <c:pt idx="2">
                <c:v>Scenario 3</c:v>
              </c:pt>
              <c:pt idx="3">
                <c:v>Scenario 4</c:v>
              </c:pt>
            </c:strLit>
          </c:cat>
          <c:val>
            <c:numLit>
              <c:ptCount val="4"/>
              <c:pt idx="0">
                <c:v>0</c:v>
              </c:pt>
              <c:pt idx="1">
                <c:v>0</c:v>
              </c:pt>
              <c:pt idx="2">
                <c:v>0</c:v>
              </c:pt>
              <c:pt idx="3">
                <c:v>0</c:v>
              </c:pt>
            </c:numLit>
          </c:val>
        </c:ser>
        <c:ser>
          <c:idx val="1"/>
          <c:order val="1"/>
          <c:tx>
            <c:v>0</c:v>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Scenario 1</c:v>
              </c:pt>
              <c:pt idx="1">
                <c:v>Scenario 2</c:v>
              </c:pt>
              <c:pt idx="2">
                <c:v>Scenario 3</c:v>
              </c:pt>
              <c:pt idx="3">
                <c:v>Scenario 4</c:v>
              </c:pt>
            </c:strLit>
          </c:cat>
          <c:val>
            <c:numLit>
              <c:ptCount val="4"/>
              <c:pt idx="0">
                <c:v>0</c:v>
              </c:pt>
              <c:pt idx="1">
                <c:v>0</c:v>
              </c:pt>
              <c:pt idx="2">
                <c:v>0</c:v>
              </c:pt>
              <c:pt idx="3">
                <c:v>0</c:v>
              </c:pt>
            </c:numLit>
          </c:val>
        </c:ser>
        <c:overlap val="100"/>
        <c:axId val="18588381"/>
        <c:axId val="33077702"/>
      </c:barChart>
      <c:catAx>
        <c:axId val="18588381"/>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Harvest/Recovery Scenarios</a:t>
                </a:r>
              </a:p>
            </c:rich>
          </c:tx>
          <c:layout>
            <c:manualLayout>
              <c:xMode val="factor"/>
              <c:yMode val="factor"/>
              <c:x val="-0.00575"/>
              <c:y val="0.0002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3077702"/>
        <c:crosses val="autoZero"/>
        <c:auto val="1"/>
        <c:lblOffset val="100"/>
        <c:tickLblSkip val="1"/>
        <c:noMultiLvlLbl val="0"/>
      </c:catAx>
      <c:valAx>
        <c:axId val="3307770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858838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Walk-by In-Field</a:t>
            </a:r>
          </a:p>
        </c:rich>
      </c:tx>
      <c:layout>
        <c:manualLayout>
          <c:xMode val="factor"/>
          <c:yMode val="factor"/>
          <c:x val="-0.00275"/>
          <c:y val="-0.0075"/>
        </c:manualLayout>
      </c:layout>
      <c:spPr>
        <a:noFill/>
        <a:ln w="3175">
          <a:noFill/>
        </a:ln>
      </c:spPr>
    </c:title>
    <c:plotArea>
      <c:layout>
        <c:manualLayout>
          <c:xMode val="edge"/>
          <c:yMode val="edge"/>
          <c:x val="0.21325"/>
          <c:y val="0.1985"/>
          <c:w val="0.5655"/>
          <c:h val="0.752"/>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0AD47"/>
              </a:solidFill>
              <a:ln w="12700">
                <a:solidFill>
                  <a:srgbClr val="FFFFFF"/>
                </a:solidFill>
              </a:ln>
            </c:spPr>
          </c:dPt>
          <c:dPt>
            <c:idx val="1"/>
            <c:spPr>
              <a:solidFill>
                <a:srgbClr val="5B9BD5"/>
              </a:solidFill>
              <a:ln w="12700">
                <a:solidFill>
                  <a:srgbClr val="FFFFFF"/>
                </a:solidFill>
              </a:ln>
            </c:spPr>
          </c:dPt>
          <c:dPt>
            <c:idx val="2"/>
            <c:spPr>
              <a:solidFill>
                <a:srgbClr val="FFC000"/>
              </a:solidFill>
              <a:ln w="12700">
                <a:solidFill>
                  <a:srgbClr val="FFFFFF"/>
                </a:solidFill>
              </a:ln>
            </c:spPr>
          </c:dPt>
          <c:dLbls>
            <c:numFmt formatCode="General" sourceLinked="1"/>
            <c:spPr>
              <a:noFill/>
              <a:ln w="3175">
                <a:noFill/>
              </a:ln>
            </c:spPr>
            <c:txPr>
              <a:bodyPr vert="horz" rot="0" anchor="ctr"/>
              <a:lstStyle/>
              <a:p>
                <a:pPr algn="ctr">
                  <a:defRPr lang="en-US" cap="none" sz="900" b="0" i="0" u="none" baseline="0">
                    <a:solidFill>
                      <a:srgbClr val="333333"/>
                    </a:solidFill>
                    <a:latin typeface="Calibri"/>
                    <a:ea typeface="Calibri"/>
                    <a:cs typeface="Calibri"/>
                  </a:defRPr>
                </a:pPr>
              </a:p>
            </c:txPr>
            <c:dLblPos val="inEnd"/>
            <c:showLegendKey val="0"/>
            <c:showVal val="0"/>
            <c:showBubbleSize val="0"/>
            <c:showCatName val="1"/>
            <c:showSerName val="0"/>
            <c:showLeaderLines val="1"/>
            <c:showPercent val="1"/>
            <c:leaderLines>
              <c:spPr>
                <a:ln w="3175">
                  <a:solidFill>
                    <a:srgbClr val="969696"/>
                  </a:solidFill>
                </a:ln>
              </c:spPr>
            </c:leaderLines>
          </c:dLbls>
          <c:cat>
            <c:numLit>
              <c:ptCount val="3"/>
              <c:pt idx="0">
                <c:v>#N/A</c:v>
              </c:pt>
              <c:pt idx="1">
                <c:v>#N/A</c:v>
              </c:pt>
              <c:pt idx="2">
                <c:v>#N/A</c:v>
              </c:pt>
            </c:numLit>
          </c:cat>
          <c:val>
            <c:numLit>
              <c:ptCount val="3"/>
              <c:pt idx="0">
                <c:v>#N/A</c:v>
              </c:pt>
              <c:pt idx="1">
                <c:v>#N/A</c:v>
              </c:pt>
              <c:pt idx="2">
                <c:v>#N/A</c:v>
              </c:pt>
            </c:numLit>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Walk-by In-Field</a:t>
            </a:r>
          </a:p>
        </c:rich>
      </c:tx>
      <c:layout>
        <c:manualLayout>
          <c:xMode val="factor"/>
          <c:yMode val="factor"/>
          <c:x val="-0.00275"/>
          <c:y val="-0.0075"/>
        </c:manualLayout>
      </c:layout>
      <c:spPr>
        <a:noFill/>
        <a:ln w="3175">
          <a:noFill/>
        </a:ln>
      </c:spPr>
    </c:title>
    <c:plotArea>
      <c:layout>
        <c:manualLayout>
          <c:xMode val="edge"/>
          <c:yMode val="edge"/>
          <c:x val="0.259"/>
          <c:y val="0.25375"/>
          <c:w val="0.476"/>
          <c:h val="0.637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0AD47"/>
              </a:solidFill>
              <a:ln w="12700">
                <a:solidFill>
                  <a:srgbClr val="FFFFFF"/>
                </a:solidFill>
              </a:ln>
            </c:spPr>
          </c:dPt>
          <c:dPt>
            <c:idx val="1"/>
            <c:spPr>
              <a:solidFill>
                <a:srgbClr val="5B9BD5"/>
              </a:solidFill>
              <a:ln w="12700">
                <a:solidFill>
                  <a:srgbClr val="FFFFFF"/>
                </a:solidFill>
              </a:ln>
            </c:spPr>
          </c:dPt>
          <c:dPt>
            <c:idx val="2"/>
            <c:spPr>
              <a:solidFill>
                <a:srgbClr val="FFC000"/>
              </a:solidFill>
              <a:ln w="12700">
                <a:solidFill>
                  <a:srgbClr val="FFFFFF"/>
                </a:solidFill>
              </a:ln>
            </c:spPr>
          </c:dPt>
          <c:dLbls>
            <c:numFmt formatCode="General" sourceLinked="1"/>
            <c:spPr>
              <a:noFill/>
              <a:ln w="3175">
                <a:no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Lit>
              <c:ptCount val="3"/>
              <c:pt idx="0">
                <c:v>Not harvested/plowed in</c:v>
              </c:pt>
            </c:strLit>
          </c:cat>
          <c:val>
            <c:numLit>
              <c:ptCount val="3"/>
              <c:pt idx="0">
                <c:v>1</c:v>
              </c:pt>
              <c:pt idx="1">
                <c:v>#N/A</c:v>
              </c:pt>
              <c:pt idx="2">
                <c:v>#N/A</c:v>
              </c:pt>
            </c:numLit>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Processing</a:t>
            </a:r>
          </a:p>
        </c:rich>
      </c:tx>
      <c:layout>
        <c:manualLayout>
          <c:xMode val="factor"/>
          <c:yMode val="factor"/>
          <c:x val="-0.00275"/>
          <c:y val="-0.0075"/>
        </c:manualLayout>
      </c:layout>
      <c:spPr>
        <a:noFill/>
        <a:ln w="3175">
          <a:noFill/>
        </a:ln>
      </c:spPr>
    </c:title>
    <c:plotArea>
      <c:layout>
        <c:manualLayout>
          <c:xMode val="edge"/>
          <c:yMode val="edge"/>
          <c:x val="0.20775"/>
          <c:y val="0.2"/>
          <c:w val="0.576"/>
          <c:h val="0.7502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0AD47"/>
              </a:solidFill>
              <a:ln w="12700">
                <a:solidFill>
                  <a:srgbClr val="FFFFFF"/>
                </a:solidFill>
              </a:ln>
            </c:spPr>
          </c:dPt>
          <c:dPt>
            <c:idx val="1"/>
            <c:spPr>
              <a:solidFill>
                <a:srgbClr val="5B9BD5"/>
              </a:solidFill>
              <a:ln w="12700">
                <a:solidFill>
                  <a:srgbClr val="FFFFFF"/>
                </a:solidFill>
              </a:ln>
            </c:spPr>
          </c:dPt>
          <c:dPt>
            <c:idx val="2"/>
            <c:spPr>
              <a:solidFill>
                <a:srgbClr val="FFC000"/>
              </a:solidFill>
              <a:ln w="12700">
                <a:solidFill>
                  <a:srgbClr val="FFFFFF"/>
                </a:solidFill>
              </a:ln>
            </c:spPr>
          </c:dPt>
          <c:dLbls>
            <c:numFmt formatCode="General" sourceLinked="1"/>
            <c:spPr>
              <a:noFill/>
              <a:ln w="3175">
                <a:noFill/>
              </a:ln>
            </c:spPr>
            <c:txPr>
              <a:bodyPr vert="horz" rot="0" anchor="ctr"/>
              <a:lstStyle/>
              <a:p>
                <a:pPr algn="ctr">
                  <a:defRPr lang="en-US" cap="none" sz="900" b="0" i="0" u="none" baseline="0">
                    <a:solidFill>
                      <a:srgbClr val="333333"/>
                    </a:solidFill>
                    <a:latin typeface="Calibri"/>
                    <a:ea typeface="Calibri"/>
                    <a:cs typeface="Calibri"/>
                  </a:defRPr>
                </a:pPr>
              </a:p>
            </c:txPr>
            <c:dLblPos val="inEnd"/>
            <c:showLegendKey val="0"/>
            <c:showVal val="0"/>
            <c:showBubbleSize val="0"/>
            <c:showCatName val="1"/>
            <c:showSerName val="0"/>
            <c:showLeaderLines val="1"/>
            <c:showPercent val="1"/>
            <c:leaderLines>
              <c:spPr>
                <a:ln w="3175">
                  <a:solidFill>
                    <a:srgbClr val="969696"/>
                  </a:solidFill>
                </a:ln>
              </c:spPr>
            </c:leaderLines>
          </c:dLbls>
          <c:cat>
            <c:numLit>
              <c:ptCount val="3"/>
              <c:pt idx="0">
                <c:v>#N/A</c:v>
              </c:pt>
              <c:pt idx="1">
                <c:v>#N/A</c:v>
              </c:pt>
              <c:pt idx="2">
                <c:v>#N/A</c:v>
              </c:pt>
            </c:numLit>
          </c:cat>
          <c:val>
            <c:numLit>
              <c:ptCount val="3"/>
              <c:pt idx="0">
                <c:v>#N/A</c:v>
              </c:pt>
              <c:pt idx="1">
                <c:v>#N/A</c:v>
              </c:pt>
              <c:pt idx="2">
                <c:v>#N/A</c:v>
              </c:pt>
            </c:numLit>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Processing</a:t>
            </a:r>
          </a:p>
        </c:rich>
      </c:tx>
      <c:layout>
        <c:manualLayout>
          <c:xMode val="factor"/>
          <c:yMode val="factor"/>
          <c:x val="-0.00275"/>
          <c:y val="-0.0075"/>
        </c:manualLayout>
      </c:layout>
      <c:spPr>
        <a:noFill/>
        <a:ln w="3175">
          <a:noFill/>
        </a:ln>
      </c:spPr>
    </c:title>
    <c:plotArea>
      <c:layout>
        <c:manualLayout>
          <c:xMode val="edge"/>
          <c:yMode val="edge"/>
          <c:x val="0.2515"/>
          <c:y val="0.2545"/>
          <c:w val="0.49075"/>
          <c:h val="0.636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0AD47"/>
              </a:solidFill>
              <a:ln w="12700">
                <a:solidFill>
                  <a:srgbClr val="FFFFFF"/>
                </a:solidFill>
              </a:ln>
            </c:spPr>
          </c:dPt>
          <c:dPt>
            <c:idx val="1"/>
            <c:spPr>
              <a:solidFill>
                <a:srgbClr val="5B9BD5"/>
              </a:solidFill>
              <a:ln w="12700">
                <a:solidFill>
                  <a:srgbClr val="FFFFFF"/>
                </a:solidFill>
              </a:ln>
            </c:spPr>
          </c:dPt>
          <c:dPt>
            <c:idx val="2"/>
            <c:spPr>
              <a:solidFill>
                <a:srgbClr val="FFC000"/>
              </a:solidFill>
              <a:ln w="12700">
                <a:solidFill>
                  <a:srgbClr val="FFFFFF"/>
                </a:solidFill>
              </a:ln>
            </c:spPr>
          </c:dPt>
          <c:dLbls>
            <c:numFmt formatCode="General" sourceLinked="1"/>
            <c:spPr>
              <a:noFill/>
              <a:ln w="3175">
                <a:no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numLit>
              <c:ptCount val="3"/>
              <c:pt idx="0">
                <c:v>#N/A</c:v>
              </c:pt>
              <c:pt idx="1">
                <c:v>#N/A</c:v>
              </c:pt>
              <c:pt idx="2">
                <c:v>#N/A</c:v>
              </c:pt>
            </c:numLit>
          </c:cat>
          <c:val>
            <c:numLit>
              <c:ptCount val="3"/>
              <c:pt idx="0">
                <c:v>#N/A</c:v>
              </c:pt>
              <c:pt idx="1">
                <c:v>#N/A</c:v>
              </c:pt>
              <c:pt idx="2">
                <c:v>#N/A</c:v>
              </c:pt>
            </c:numLit>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27</xdr:row>
      <xdr:rowOff>123825</xdr:rowOff>
    </xdr:from>
    <xdr:to>
      <xdr:col>6</xdr:col>
      <xdr:colOff>781050</xdr:colOff>
      <xdr:row>31</xdr:row>
      <xdr:rowOff>95250</xdr:rowOff>
    </xdr:to>
    <xdr:sp>
      <xdr:nvSpPr>
        <xdr:cNvPr id="1" name="TextBox 2"/>
        <xdr:cNvSpPr txBox="1">
          <a:spLocks noChangeArrowheads="1"/>
        </xdr:cNvSpPr>
      </xdr:nvSpPr>
      <xdr:spPr>
        <a:xfrm>
          <a:off x="3800475" y="5686425"/>
          <a:ext cx="1600200" cy="695325"/>
        </a:xfrm>
        <a:prstGeom prst="rect">
          <a:avLst/>
        </a:prstGeom>
        <a:solidFill>
          <a:srgbClr val="FFFFFF"/>
        </a:solidFill>
        <a:ln w="9525" cmpd="sng">
          <a:noFill/>
        </a:ln>
      </xdr:spPr>
      <xdr:txBody>
        <a:bodyPr vertOverflow="clip" wrap="square"/>
        <a:p>
          <a:pPr algn="l">
            <a:defRPr/>
          </a:pPr>
          <a:r>
            <a:rPr lang="en-US" cap="none" sz="900" b="0" i="1" u="none" baseline="0">
              <a:solidFill>
                <a:srgbClr val="808080"/>
              </a:solidFill>
              <a:latin typeface="Calibri"/>
              <a:ea typeface="Calibri"/>
              <a:cs typeface="Calibri"/>
            </a:rPr>
            <a:t>The average Food Bank Price per Lb is $0.07. If available, please provide the value relevant to your region/state.</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0.17225</cdr:x>
      <cdr:y>-0.001</cdr:y>
    </cdr:from>
    <cdr:to>
      <cdr:x>0.924</cdr:x>
      <cdr:y>0.003</cdr:y>
    </cdr:to>
    <cdr:sp>
      <cdr:nvSpPr>
        <cdr:cNvPr id="1" name="TextBox 1"/>
        <cdr:cNvSpPr txBox="1">
          <a:spLocks noChangeArrowheads="1"/>
        </cdr:cNvSpPr>
      </cdr:nvSpPr>
      <cdr:spPr>
        <a:xfrm>
          <a:off x="723900" y="0"/>
          <a:ext cx="3190875" cy="0"/>
        </a:xfrm>
        <a:prstGeom prst="rect">
          <a:avLst/>
        </a:prstGeom>
        <a:noFill/>
        <a:ln w="9525" cmpd="sng">
          <a:noFill/>
        </a:ln>
      </cdr:spPr>
      <cdr:txBody>
        <a:bodyPr vertOverflow="clip" wrap="square"/>
        <a:p>
          <a:pPr algn="l">
            <a:defRPr/>
          </a:pPr>
          <a:r>
            <a:rPr lang="en-US" cap="none" sz="1100" b="0" i="0" u="none" baseline="0">
              <a:solidFill>
                <a:srgbClr val="808080"/>
              </a:solidFill>
              <a:latin typeface="Calibri"/>
              <a:ea typeface="Calibri"/>
              <a:cs typeface="Calibri"/>
            </a:rPr>
            <a:t>these values are not adjusted for moisture fluctuations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895350</xdr:colOff>
      <xdr:row>13</xdr:row>
      <xdr:rowOff>0</xdr:rowOff>
    </xdr:from>
    <xdr:to>
      <xdr:col>9</xdr:col>
      <xdr:colOff>581025</xdr:colOff>
      <xdr:row>13</xdr:row>
      <xdr:rowOff>0</xdr:rowOff>
    </xdr:to>
    <xdr:graphicFrame>
      <xdr:nvGraphicFramePr>
        <xdr:cNvPr id="1" name="Chart 1"/>
        <xdr:cNvGraphicFramePr/>
      </xdr:nvGraphicFramePr>
      <xdr:xfrm>
        <a:off x="7829550" y="3857625"/>
        <a:ext cx="4238625" cy="0"/>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29</xdr:row>
      <xdr:rowOff>161925</xdr:rowOff>
    </xdr:from>
    <xdr:to>
      <xdr:col>9</xdr:col>
      <xdr:colOff>762000</xdr:colOff>
      <xdr:row>45</xdr:row>
      <xdr:rowOff>171450</xdr:rowOff>
    </xdr:to>
    <xdr:graphicFrame>
      <xdr:nvGraphicFramePr>
        <xdr:cNvPr id="2" name="Chart 8"/>
        <xdr:cNvGraphicFramePr/>
      </xdr:nvGraphicFramePr>
      <xdr:xfrm>
        <a:off x="7381875" y="6934200"/>
        <a:ext cx="4867275" cy="2905125"/>
      </xdr:xfrm>
      <a:graphic>
        <a:graphicData uri="http://schemas.openxmlformats.org/drawingml/2006/chart">
          <c:chart xmlns:c="http://schemas.openxmlformats.org/drawingml/2006/chart" r:id="rId2"/>
        </a:graphicData>
      </a:graphic>
    </xdr:graphicFrame>
    <xdr:clientData/>
  </xdr:twoCellAnchor>
  <xdr:twoCellAnchor>
    <xdr:from>
      <xdr:col>1</xdr:col>
      <xdr:colOff>371475</xdr:colOff>
      <xdr:row>17</xdr:row>
      <xdr:rowOff>0</xdr:rowOff>
    </xdr:from>
    <xdr:to>
      <xdr:col>5</xdr:col>
      <xdr:colOff>95250</xdr:colOff>
      <xdr:row>46</xdr:row>
      <xdr:rowOff>0</xdr:rowOff>
    </xdr:to>
    <xdr:graphicFrame>
      <xdr:nvGraphicFramePr>
        <xdr:cNvPr id="3" name="Chart 9"/>
        <xdr:cNvGraphicFramePr/>
      </xdr:nvGraphicFramePr>
      <xdr:xfrm>
        <a:off x="1133475" y="4600575"/>
        <a:ext cx="5895975" cy="5248275"/>
      </xdr:xfrm>
      <a:graphic>
        <a:graphicData uri="http://schemas.openxmlformats.org/drawingml/2006/chart">
          <c:chart xmlns:c="http://schemas.openxmlformats.org/drawingml/2006/chart" r:id="rId3"/>
        </a:graphicData>
      </a:graphic>
    </xdr:graphicFrame>
    <xdr:clientData/>
  </xdr:twoCellAnchor>
  <xdr:twoCellAnchor>
    <xdr:from>
      <xdr:col>5</xdr:col>
      <xdr:colOff>457200</xdr:colOff>
      <xdr:row>17</xdr:row>
      <xdr:rowOff>0</xdr:rowOff>
    </xdr:from>
    <xdr:to>
      <xdr:col>9</xdr:col>
      <xdr:colOff>771525</xdr:colOff>
      <xdr:row>27</xdr:row>
      <xdr:rowOff>161925</xdr:rowOff>
    </xdr:to>
    <xdr:graphicFrame>
      <xdr:nvGraphicFramePr>
        <xdr:cNvPr id="4" name="Chart 10"/>
        <xdr:cNvGraphicFramePr/>
      </xdr:nvGraphicFramePr>
      <xdr:xfrm>
        <a:off x="7391400" y="4600575"/>
        <a:ext cx="4867275" cy="1971675"/>
      </xdr:xfrm>
      <a:graphic>
        <a:graphicData uri="http://schemas.openxmlformats.org/drawingml/2006/chart">
          <c:chart xmlns:c="http://schemas.openxmlformats.org/drawingml/2006/chart" r:id="rId4"/>
        </a:graphicData>
      </a:graphic>
    </xdr:graphicFrame>
    <xdr:clientData/>
  </xdr:twoCellAnchor>
  <xdr:twoCellAnchor>
    <xdr:from>
      <xdr:col>6</xdr:col>
      <xdr:colOff>104775</xdr:colOff>
      <xdr:row>50</xdr:row>
      <xdr:rowOff>0</xdr:rowOff>
    </xdr:from>
    <xdr:to>
      <xdr:col>8</xdr:col>
      <xdr:colOff>0</xdr:colOff>
      <xdr:row>67</xdr:row>
      <xdr:rowOff>161925</xdr:rowOff>
    </xdr:to>
    <xdr:sp>
      <xdr:nvSpPr>
        <xdr:cNvPr id="5" name="TextBox 4"/>
        <xdr:cNvSpPr txBox="1">
          <a:spLocks noChangeArrowheads="1"/>
        </xdr:cNvSpPr>
      </xdr:nvSpPr>
      <xdr:spPr>
        <a:xfrm>
          <a:off x="8515350" y="10572750"/>
          <a:ext cx="2009775" cy="3238500"/>
        </a:xfrm>
        <a:prstGeom prst="rect">
          <a:avLst/>
        </a:prstGeom>
        <a:solidFill>
          <a:srgbClr val="FFFFFF"/>
        </a:solidFill>
        <a:ln w="9525" cmpd="sng">
          <a:noFill/>
        </a:ln>
      </xdr:spPr>
      <xdr:txBody>
        <a:bodyPr vertOverflow="clip" wrap="square"/>
        <a:p>
          <a:pPr algn="l">
            <a:defRPr/>
          </a:pPr>
          <a:r>
            <a:rPr lang="en-US" cap="none" sz="1100" b="1" i="0" u="none" baseline="0">
              <a:solidFill>
                <a:srgbClr val="808080"/>
              </a:solidFill>
              <a:latin typeface="Calibri"/>
              <a:ea typeface="Calibri"/>
              <a:cs typeface="Calibri"/>
            </a:rPr>
            <a:t>Opportunity
</a:t>
          </a:r>
          <a:r>
            <a:rPr lang="en-US" cap="none" sz="1100" b="0" i="0" u="none" baseline="0">
              <a:solidFill>
                <a:srgbClr val="808080"/>
              </a:solidFill>
              <a:latin typeface="Calibri"/>
              <a:ea typeface="Calibri"/>
              <a:cs typeface="Calibri"/>
            </a:rPr>
            <a:t>By inputing the cost of labor to pick and pack the crops on the Harvest Data tab in this calculator, in addition to the "cost per pound for the marketable product" and "price per pound for product sold to the food bank or secondary market channel", you can estimate the per acre profitability of harvesting and selling recovered product.
</a:t>
          </a:r>
          <a:r>
            <a:rPr lang="en-US" cap="none" sz="1100" b="0" i="0" u="none" baseline="0">
              <a:solidFill>
                <a:srgbClr val="808080"/>
              </a:solidFill>
              <a:latin typeface="Calibri"/>
              <a:ea typeface="Calibri"/>
              <a:cs typeface="Calibri"/>
            </a:rPr>
            <a:t>
</a:t>
          </a:r>
          <a:r>
            <a:rPr lang="en-US" cap="none" sz="1100" b="0" i="0" u="none" baseline="0">
              <a:solidFill>
                <a:srgbClr val="808080"/>
              </a:solidFill>
              <a:latin typeface="Calibri"/>
              <a:ea typeface="Calibri"/>
              <a:cs typeface="Calibri"/>
            </a:rPr>
            <a:t>* Please note that your farm operation may have more and different recovery scenarios</a:t>
          </a:r>
        </a:p>
      </xdr:txBody>
    </xdr:sp>
    <xdr:clientData/>
  </xdr:twoCellAnchor>
  <xdr:twoCellAnchor>
    <xdr:from>
      <xdr:col>1</xdr:col>
      <xdr:colOff>914400</xdr:colOff>
      <xdr:row>49</xdr:row>
      <xdr:rowOff>95250</xdr:rowOff>
    </xdr:from>
    <xdr:to>
      <xdr:col>6</xdr:col>
      <xdr:colOff>47625</xdr:colOff>
      <xdr:row>67</xdr:row>
      <xdr:rowOff>66675</xdr:rowOff>
    </xdr:to>
    <xdr:graphicFrame>
      <xdr:nvGraphicFramePr>
        <xdr:cNvPr id="6" name="Chart 11"/>
        <xdr:cNvGraphicFramePr/>
      </xdr:nvGraphicFramePr>
      <xdr:xfrm>
        <a:off x="1676400" y="10487025"/>
        <a:ext cx="6781800" cy="3228975"/>
      </xdr:xfrm>
      <a:graphic>
        <a:graphicData uri="http://schemas.openxmlformats.org/drawingml/2006/chart">
          <c:chart xmlns:c="http://schemas.openxmlformats.org/drawingml/2006/chart" r:id="rId5"/>
        </a:graphicData>
      </a:graphic>
    </xdr:graphicFrame>
    <xdr:clientData/>
  </xdr:twoCellAnchor>
  <xdr:twoCellAnchor>
    <xdr:from>
      <xdr:col>1</xdr:col>
      <xdr:colOff>247650</xdr:colOff>
      <xdr:row>77</xdr:row>
      <xdr:rowOff>0</xdr:rowOff>
    </xdr:from>
    <xdr:to>
      <xdr:col>2</xdr:col>
      <xdr:colOff>1581150</xdr:colOff>
      <xdr:row>88</xdr:row>
      <xdr:rowOff>152400</xdr:rowOff>
    </xdr:to>
    <xdr:graphicFrame>
      <xdr:nvGraphicFramePr>
        <xdr:cNvPr id="7" name="Chart 12"/>
        <xdr:cNvGraphicFramePr/>
      </xdr:nvGraphicFramePr>
      <xdr:xfrm>
        <a:off x="1009650" y="16954500"/>
        <a:ext cx="2762250" cy="2143125"/>
      </xdr:xfrm>
      <a:graphic>
        <a:graphicData uri="http://schemas.openxmlformats.org/drawingml/2006/chart">
          <c:chart xmlns:c="http://schemas.openxmlformats.org/drawingml/2006/chart" r:id="rId6"/>
        </a:graphicData>
      </a:graphic>
    </xdr:graphicFrame>
    <xdr:clientData/>
  </xdr:twoCellAnchor>
  <xdr:twoCellAnchor>
    <xdr:from>
      <xdr:col>1</xdr:col>
      <xdr:colOff>219075</xdr:colOff>
      <xdr:row>93</xdr:row>
      <xdr:rowOff>9525</xdr:rowOff>
    </xdr:from>
    <xdr:to>
      <xdr:col>2</xdr:col>
      <xdr:colOff>1581150</xdr:colOff>
      <xdr:row>104</xdr:row>
      <xdr:rowOff>161925</xdr:rowOff>
    </xdr:to>
    <xdr:graphicFrame>
      <xdr:nvGraphicFramePr>
        <xdr:cNvPr id="8" name="Chart 13"/>
        <xdr:cNvGraphicFramePr/>
      </xdr:nvGraphicFramePr>
      <xdr:xfrm>
        <a:off x="981075" y="20002500"/>
        <a:ext cx="2790825" cy="2143125"/>
      </xdr:xfrm>
      <a:graphic>
        <a:graphicData uri="http://schemas.openxmlformats.org/drawingml/2006/chart">
          <c:chart xmlns:c="http://schemas.openxmlformats.org/drawingml/2006/chart" r:id="rId7"/>
        </a:graphicData>
      </a:graphic>
    </xdr:graphicFrame>
    <xdr:clientData/>
  </xdr:twoCellAnchor>
  <xdr:twoCellAnchor>
    <xdr:from>
      <xdr:col>4</xdr:col>
      <xdr:colOff>1400175</xdr:colOff>
      <xdr:row>76</xdr:row>
      <xdr:rowOff>180975</xdr:rowOff>
    </xdr:from>
    <xdr:to>
      <xdr:col>6</xdr:col>
      <xdr:colOff>1038225</xdr:colOff>
      <xdr:row>88</xdr:row>
      <xdr:rowOff>133350</xdr:rowOff>
    </xdr:to>
    <xdr:graphicFrame>
      <xdr:nvGraphicFramePr>
        <xdr:cNvPr id="9" name="Chart 16"/>
        <xdr:cNvGraphicFramePr/>
      </xdr:nvGraphicFramePr>
      <xdr:xfrm>
        <a:off x="6753225" y="16954500"/>
        <a:ext cx="2695575" cy="2124075"/>
      </xdr:xfrm>
      <a:graphic>
        <a:graphicData uri="http://schemas.openxmlformats.org/drawingml/2006/chart">
          <c:chart xmlns:c="http://schemas.openxmlformats.org/drawingml/2006/chart" r:id="rId8"/>
        </a:graphicData>
      </a:graphic>
    </xdr:graphicFrame>
    <xdr:clientData/>
  </xdr:twoCellAnchor>
  <xdr:twoCellAnchor>
    <xdr:from>
      <xdr:col>4</xdr:col>
      <xdr:colOff>1400175</xdr:colOff>
      <xdr:row>92</xdr:row>
      <xdr:rowOff>180975</xdr:rowOff>
    </xdr:from>
    <xdr:to>
      <xdr:col>6</xdr:col>
      <xdr:colOff>1028700</xdr:colOff>
      <xdr:row>104</xdr:row>
      <xdr:rowOff>142875</xdr:rowOff>
    </xdr:to>
    <xdr:graphicFrame>
      <xdr:nvGraphicFramePr>
        <xdr:cNvPr id="10" name="Chart 17"/>
        <xdr:cNvGraphicFramePr/>
      </xdr:nvGraphicFramePr>
      <xdr:xfrm>
        <a:off x="6753225" y="19992975"/>
        <a:ext cx="2686050" cy="2133600"/>
      </xdr:xfrm>
      <a:graphic>
        <a:graphicData uri="http://schemas.openxmlformats.org/drawingml/2006/chart">
          <c:chart xmlns:c="http://schemas.openxmlformats.org/drawingml/2006/chart" r:id="rId9"/>
        </a:graphicData>
      </a:graphic>
    </xdr:graphicFrame>
    <xdr:clientData/>
  </xdr:twoCellAnchor>
  <xdr:twoCellAnchor>
    <xdr:from>
      <xdr:col>6</xdr:col>
      <xdr:colOff>1152525</xdr:colOff>
      <xdr:row>76</xdr:row>
      <xdr:rowOff>180975</xdr:rowOff>
    </xdr:from>
    <xdr:to>
      <xdr:col>9</xdr:col>
      <xdr:colOff>781050</xdr:colOff>
      <xdr:row>88</xdr:row>
      <xdr:rowOff>133350</xdr:rowOff>
    </xdr:to>
    <xdr:graphicFrame>
      <xdr:nvGraphicFramePr>
        <xdr:cNvPr id="11" name="Chart 18"/>
        <xdr:cNvGraphicFramePr/>
      </xdr:nvGraphicFramePr>
      <xdr:xfrm>
        <a:off x="9563100" y="16954500"/>
        <a:ext cx="2705100" cy="2124075"/>
      </xdr:xfrm>
      <a:graphic>
        <a:graphicData uri="http://schemas.openxmlformats.org/drawingml/2006/chart">
          <c:chart xmlns:c="http://schemas.openxmlformats.org/drawingml/2006/chart" r:id="rId10"/>
        </a:graphicData>
      </a:graphic>
    </xdr:graphicFrame>
    <xdr:clientData/>
  </xdr:twoCellAnchor>
  <xdr:twoCellAnchor>
    <xdr:from>
      <xdr:col>6</xdr:col>
      <xdr:colOff>1133475</xdr:colOff>
      <xdr:row>92</xdr:row>
      <xdr:rowOff>180975</xdr:rowOff>
    </xdr:from>
    <xdr:to>
      <xdr:col>9</xdr:col>
      <xdr:colOff>762000</xdr:colOff>
      <xdr:row>104</xdr:row>
      <xdr:rowOff>142875</xdr:rowOff>
    </xdr:to>
    <xdr:graphicFrame>
      <xdr:nvGraphicFramePr>
        <xdr:cNvPr id="12" name="Chart 19"/>
        <xdr:cNvGraphicFramePr/>
      </xdr:nvGraphicFramePr>
      <xdr:xfrm>
        <a:off x="9544050" y="19992975"/>
        <a:ext cx="2705100" cy="2133600"/>
      </xdr:xfrm>
      <a:graphic>
        <a:graphicData uri="http://schemas.openxmlformats.org/drawingml/2006/chart">
          <c:chart xmlns:c="http://schemas.openxmlformats.org/drawingml/2006/chart" r:id="rId11"/>
        </a:graphicData>
      </a:graphic>
    </xdr:graphicFrame>
    <xdr:clientData/>
  </xdr:twoCellAnchor>
  <xdr:twoCellAnchor>
    <xdr:from>
      <xdr:col>3</xdr:col>
      <xdr:colOff>38100</xdr:colOff>
      <xdr:row>76</xdr:row>
      <xdr:rowOff>180975</xdr:rowOff>
    </xdr:from>
    <xdr:to>
      <xdr:col>4</xdr:col>
      <xdr:colOff>1285875</xdr:colOff>
      <xdr:row>88</xdr:row>
      <xdr:rowOff>133350</xdr:rowOff>
    </xdr:to>
    <xdr:graphicFrame>
      <xdr:nvGraphicFramePr>
        <xdr:cNvPr id="13" name="Chart 20"/>
        <xdr:cNvGraphicFramePr/>
      </xdr:nvGraphicFramePr>
      <xdr:xfrm>
        <a:off x="3810000" y="16954500"/>
        <a:ext cx="2828925" cy="2124075"/>
      </xdr:xfrm>
      <a:graphic>
        <a:graphicData uri="http://schemas.openxmlformats.org/drawingml/2006/chart">
          <c:chart xmlns:c="http://schemas.openxmlformats.org/drawingml/2006/chart" r:id="rId12"/>
        </a:graphicData>
      </a:graphic>
    </xdr:graphicFrame>
    <xdr:clientData/>
  </xdr:twoCellAnchor>
  <xdr:twoCellAnchor>
    <xdr:from>
      <xdr:col>3</xdr:col>
      <xdr:colOff>28575</xdr:colOff>
      <xdr:row>92</xdr:row>
      <xdr:rowOff>180975</xdr:rowOff>
    </xdr:from>
    <xdr:to>
      <xdr:col>4</xdr:col>
      <xdr:colOff>1266825</xdr:colOff>
      <xdr:row>104</xdr:row>
      <xdr:rowOff>142875</xdr:rowOff>
    </xdr:to>
    <xdr:graphicFrame>
      <xdr:nvGraphicFramePr>
        <xdr:cNvPr id="14" name="Chart 21"/>
        <xdr:cNvGraphicFramePr/>
      </xdr:nvGraphicFramePr>
      <xdr:xfrm>
        <a:off x="3800475" y="19992975"/>
        <a:ext cx="2819400" cy="2133600"/>
      </xdr:xfrm>
      <a:graphic>
        <a:graphicData uri="http://schemas.openxmlformats.org/drawingml/2006/chart">
          <c:chart xmlns:c="http://schemas.openxmlformats.org/drawingml/2006/chart" r:id="rId1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47625</xdr:rowOff>
    </xdr:from>
    <xdr:to>
      <xdr:col>10</xdr:col>
      <xdr:colOff>428625</xdr:colOff>
      <xdr:row>7</xdr:row>
      <xdr:rowOff>180975</xdr:rowOff>
    </xdr:to>
    <xdr:sp>
      <xdr:nvSpPr>
        <xdr:cNvPr id="1" name="TextBox 1"/>
        <xdr:cNvSpPr txBox="1">
          <a:spLocks noChangeArrowheads="1"/>
        </xdr:cNvSpPr>
      </xdr:nvSpPr>
      <xdr:spPr>
        <a:xfrm>
          <a:off x="495300" y="419100"/>
          <a:ext cx="6867525" cy="1038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remaining tabs are </a:t>
          </a:r>
          <a:r>
            <a:rPr lang="en-US" cap="none" sz="1100" b="1" i="0" u="none" baseline="0">
              <a:solidFill>
                <a:srgbClr val="993300"/>
              </a:solidFill>
              <a:latin typeface="Calibri"/>
              <a:ea typeface="Calibri"/>
              <a:cs typeface="Calibri"/>
            </a:rPr>
            <a:t>optional</a:t>
          </a:r>
          <a:r>
            <a:rPr lang="en-US" cap="none" sz="1100" b="0" i="0" u="none" baseline="0">
              <a:solidFill>
                <a:srgbClr val="000000"/>
              </a:solidFill>
              <a:latin typeface="Calibri"/>
              <a:ea typeface="Calibri"/>
              <a:cs typeface="Calibri"/>
            </a:rPr>
            <a:t>. They can supplement your understanding of the required tabs, provide insights for your second and third year of data collection if evaluating multiple years, or provide a more detailed breakdown of your operations if you are examining multiple fields.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 the tab titles in the Table of Contents below to go directly to that tab.</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8</xdr:row>
      <xdr:rowOff>0</xdr:rowOff>
    </xdr:from>
    <xdr:to>
      <xdr:col>12</xdr:col>
      <xdr:colOff>647700</xdr:colOff>
      <xdr:row>57</xdr:row>
      <xdr:rowOff>171450</xdr:rowOff>
    </xdr:to>
    <xdr:sp>
      <xdr:nvSpPr>
        <xdr:cNvPr id="1" name="TextBox 1"/>
        <xdr:cNvSpPr txBox="1">
          <a:spLocks noChangeArrowheads="1"/>
        </xdr:cNvSpPr>
      </xdr:nvSpPr>
      <xdr:spPr>
        <a:xfrm>
          <a:off x="6981825" y="1457325"/>
          <a:ext cx="2505075" cy="9496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808080"/>
              </a:solidFill>
              <a:latin typeface="Calibri"/>
              <a:ea typeface="Calibri"/>
              <a:cs typeface="Calibri"/>
            </a:rPr>
            <a:t>Destination Definitions
</a:t>
          </a:r>
          <a:r>
            <a:rPr lang="en-US" cap="none" sz="1100" b="1" i="0" u="none" baseline="0">
              <a:solidFill>
                <a:srgbClr val="808080"/>
              </a:solidFill>
              <a:latin typeface="Calibri"/>
              <a:ea typeface="Calibri"/>
              <a:cs typeface="Calibri"/>
            </a:rPr>
            <a:t>
</a:t>
          </a:r>
          <a:r>
            <a:rPr lang="en-US" cap="none" sz="1100" b="1" i="0" u="none" baseline="0">
              <a:solidFill>
                <a:srgbClr val="808080"/>
              </a:solidFill>
              <a:latin typeface="Calibri"/>
              <a:ea typeface="Calibri"/>
              <a:cs typeface="Calibri"/>
            </a:rPr>
            <a:t>Redistributed to people through alternative markets</a:t>
          </a:r>
          <a:r>
            <a:rPr lang="en-US" cap="none" sz="1100" b="0" i="0" u="none" baseline="0">
              <a:solidFill>
                <a:srgbClr val="808080"/>
              </a:solidFill>
              <a:latin typeface="Calibri"/>
              <a:ea typeface="Calibri"/>
              <a:cs typeface="Calibri"/>
            </a:rPr>
            <a:t>:</a:t>
          </a:r>
          <a:r>
            <a:rPr lang="en-US" cap="none" sz="1100" b="1" i="0" u="none" baseline="0">
              <a:solidFill>
                <a:srgbClr val="808080"/>
              </a:solidFill>
              <a:latin typeface="Calibri"/>
              <a:ea typeface="Calibri"/>
              <a:cs typeface="Calibri"/>
            </a:rPr>
            <a:t> </a:t>
          </a:r>
          <a:r>
            <a:rPr lang="en-US" cap="none" sz="1100" b="0" i="0" u="none" baseline="0">
              <a:solidFill>
                <a:srgbClr val="808080"/>
              </a:solidFill>
              <a:latin typeface="Calibri"/>
              <a:ea typeface="Calibri"/>
              <a:cs typeface="Calibri"/>
            </a:rPr>
            <a:t>(e.g., donation, gleaning, food that is repurposed or redistributed at less than market value)</a:t>
          </a:r>
          <a:r>
            <a:rPr lang="en-US" cap="none" sz="1100" b="0" i="0" u="none" baseline="0">
              <a:solidFill>
                <a:srgbClr val="808080"/>
              </a:solidFill>
              <a:latin typeface="Calibri"/>
              <a:ea typeface="Calibri"/>
              <a:cs typeface="Calibri"/>
            </a:rPr>
            <a:t> </a:t>
          </a:r>
          <a:r>
            <a:rPr lang="en-US" cap="none" sz="1100" b="0" i="1" u="none" baseline="0">
              <a:solidFill>
                <a:srgbClr val="808080"/>
              </a:solidFill>
              <a:latin typeface="Calibri"/>
              <a:ea typeface="Calibri"/>
              <a:cs typeface="Calibri"/>
            </a:rPr>
            <a:t>(Please report the pounds of crop donated. Although this portion of the harvest still ends with human consumption, it is an economic loss so is important to understand).</a:t>
          </a:r>
          <a:r>
            <a:rPr lang="en-US" cap="none" sz="1100" b="0" i="0" u="none" baseline="0">
              <a:solidFill>
                <a:srgbClr val="808080"/>
              </a:solidFill>
              <a:latin typeface="Calibri"/>
              <a:ea typeface="Calibri"/>
              <a:cs typeface="Calibri"/>
            </a:rPr>
            <a:t> 
</a:t>
          </a:r>
          <a:r>
            <a:rPr lang="en-US" cap="none" sz="1100" b="1" i="0" u="none" baseline="0">
              <a:solidFill>
                <a:srgbClr val="808080"/>
              </a:solidFill>
              <a:latin typeface="Calibri"/>
              <a:ea typeface="Calibri"/>
              <a:cs typeface="Calibri"/>
            </a:rPr>
            <a:t>Animal feed</a:t>
          </a:r>
          <a:r>
            <a:rPr lang="en-US" cap="none" sz="1100" b="0" i="0" u="none" baseline="0">
              <a:solidFill>
                <a:srgbClr val="808080"/>
              </a:solidFill>
              <a:latin typeface="Calibri"/>
              <a:ea typeface="Calibri"/>
              <a:cs typeface="Calibri"/>
            </a:rPr>
            <a:t>: Diverting material originally intended for human consumption in its current form to feed animals.</a:t>
          </a:r>
          <a:r>
            <a:rPr lang="en-US" cap="none" sz="1100" b="0" i="0" u="none" baseline="0">
              <a:solidFill>
                <a:srgbClr val="808080"/>
              </a:solidFill>
              <a:latin typeface="Calibri"/>
              <a:ea typeface="Calibri"/>
              <a:cs typeface="Calibri"/>
            </a:rPr>
            <a:t> 
</a:t>
          </a:r>
          <a:r>
            <a:rPr lang="en-US" cap="none" sz="1100" b="1" i="0" u="none" baseline="0">
              <a:solidFill>
                <a:srgbClr val="808080"/>
              </a:solidFill>
              <a:latin typeface="Calibri"/>
              <a:ea typeface="Calibri"/>
              <a:cs typeface="Calibri"/>
            </a:rPr>
            <a:t>Bio-based materials: </a:t>
          </a:r>
          <a:r>
            <a:rPr lang="en-US" cap="none" sz="1100" b="0" i="0" u="none" baseline="0">
              <a:solidFill>
                <a:srgbClr val="808080"/>
              </a:solidFill>
              <a:latin typeface="Calibri"/>
              <a:ea typeface="Calibri"/>
              <a:cs typeface="Calibri"/>
            </a:rPr>
            <a:t>Converting material into industrial products: creating fibers for packaging material; creating bioplastics (e.g., polylactic acid); making “traditional” materials such as leather or feathers (e.g., for pillows); and rendering fat, oil, or grease into a raw material to make products such as soaps, biodiesel, or cosmetics</a:t>
          </a:r>
          <a:r>
            <a:rPr lang="en-US" cap="none" sz="1100" b="0" i="0" u="none" baseline="0">
              <a:solidFill>
                <a:srgbClr val="808080"/>
              </a:solidFill>
              <a:latin typeface="Calibri"/>
              <a:ea typeface="Calibri"/>
              <a:cs typeface="Calibri"/>
            </a:rPr>
            <a:t> 
</a:t>
          </a:r>
          <a:r>
            <a:rPr lang="en-US" cap="none" sz="1100" b="1" i="0" u="none" baseline="0">
              <a:solidFill>
                <a:srgbClr val="808080"/>
              </a:solidFill>
              <a:latin typeface="Calibri"/>
              <a:ea typeface="Calibri"/>
              <a:cs typeface="Calibri"/>
            </a:rPr>
            <a:t>Codigestion/anaerobic digestion</a:t>
          </a:r>
          <a:r>
            <a:rPr lang="en-US" cap="none" sz="1100" b="0" i="0" u="none" baseline="0">
              <a:solidFill>
                <a:srgbClr val="808080"/>
              </a:solidFill>
              <a:latin typeface="Calibri"/>
              <a:ea typeface="Calibri"/>
              <a:cs typeface="Calibri"/>
            </a:rPr>
            <a:t>: Breaking down material via bacteria in the absence of oxygen. This process generates biogas and nutrient-rich matter. Codigestion refers to the simultaneous anaerobic digestion of food loss and waste and other organic material in one digester. </a:t>
          </a:r>
          <a:r>
            <a:rPr lang="en-US" cap="none" sz="1100" b="0" i="0" u="none" baseline="0">
              <a:solidFill>
                <a:srgbClr val="808080"/>
              </a:solidFill>
              <a:latin typeface="Calibri"/>
              <a:ea typeface="Calibri"/>
              <a:cs typeface="Calibri"/>
            </a:rPr>
            <a:t> 
</a:t>
          </a:r>
          <a:r>
            <a:rPr lang="en-US" cap="none" sz="1100" b="1" i="0" u="none" baseline="0">
              <a:solidFill>
                <a:srgbClr val="808080"/>
              </a:solidFill>
              <a:latin typeface="Calibri"/>
              <a:ea typeface="Calibri"/>
              <a:cs typeface="Calibri"/>
            </a:rPr>
            <a:t>Composting/aerobic digestion</a:t>
          </a:r>
          <a:r>
            <a:rPr lang="en-US" cap="none" sz="1100" b="0" i="0" u="none" baseline="0">
              <a:solidFill>
                <a:srgbClr val="808080"/>
              </a:solidFill>
              <a:latin typeface="Calibri"/>
              <a:ea typeface="Calibri"/>
              <a:cs typeface="Calibri"/>
            </a:rPr>
            <a:t>: Breaking down material via bacteria in oxygen-rich environments. Composting refers to the production of organic material that can be used as a soil amendment.</a:t>
          </a:r>
          <a:r>
            <a:rPr lang="en-US" cap="none" sz="1100" b="0" i="0" u="none" baseline="0">
              <a:solidFill>
                <a:srgbClr val="808080"/>
              </a:solidFill>
              <a:latin typeface="Calibri"/>
              <a:ea typeface="Calibri"/>
              <a:cs typeface="Calibri"/>
            </a:rPr>
            <a:t> 
</a:t>
          </a:r>
          <a:r>
            <a:rPr lang="en-US" cap="none" sz="1100" b="1" i="0" u="none" baseline="0">
              <a:solidFill>
                <a:srgbClr val="808080"/>
              </a:solidFill>
              <a:latin typeface="Calibri"/>
              <a:ea typeface="Calibri"/>
              <a:cs typeface="Calibri"/>
            </a:rPr>
            <a:t>Controlled combustion</a:t>
          </a:r>
          <a:r>
            <a:rPr lang="en-US" cap="none" sz="1100" b="0" i="0" u="none" baseline="0">
              <a:solidFill>
                <a:srgbClr val="808080"/>
              </a:solidFill>
              <a:latin typeface="Calibri"/>
              <a:ea typeface="Calibri"/>
              <a:cs typeface="Calibri"/>
            </a:rPr>
            <a:t>: Sending material to a facility that is specifically designed for combustion in a controlled manner, which may include some form of energy recovery.</a:t>
          </a:r>
          <a:r>
            <a:rPr lang="en-US" cap="none" sz="1100" b="0" i="0" u="none" baseline="0">
              <a:solidFill>
                <a:srgbClr val="808080"/>
              </a:solidFill>
              <a:latin typeface="Calibri"/>
              <a:ea typeface="Calibri"/>
              <a:cs typeface="Calibri"/>
            </a:rPr>
            <a:t> 
</a:t>
          </a:r>
          <a:r>
            <a:rPr lang="en-US" cap="none" sz="1100" b="1" i="0" u="none" baseline="0">
              <a:solidFill>
                <a:srgbClr val="808080"/>
              </a:solidFill>
              <a:latin typeface="Calibri"/>
              <a:ea typeface="Calibri"/>
              <a:cs typeface="Calibri"/>
            </a:rPr>
            <a:t>Land application</a:t>
          </a:r>
          <a:r>
            <a:rPr lang="en-US" cap="none" sz="1100" b="0" i="0" u="none" baseline="0">
              <a:solidFill>
                <a:srgbClr val="808080"/>
              </a:solidFill>
              <a:latin typeface="Calibri"/>
              <a:ea typeface="Calibri"/>
              <a:cs typeface="Calibri"/>
            </a:rPr>
            <a:t>: Spreading, spraying, injecting or incorporating organic material into or onto the land.</a:t>
          </a:r>
          <a:r>
            <a:rPr lang="en-US" cap="none" sz="1100" b="0" i="0" u="none" baseline="0">
              <a:solidFill>
                <a:srgbClr val="808080"/>
              </a:solidFill>
              <a:latin typeface="Calibri"/>
              <a:ea typeface="Calibri"/>
              <a:cs typeface="Calibri"/>
            </a:rPr>
            <a:t> 
</a:t>
          </a:r>
          <a:r>
            <a:rPr lang="en-US" cap="none" sz="1100" b="1" i="0" u="none" baseline="0">
              <a:solidFill>
                <a:srgbClr val="808080"/>
              </a:solidFill>
              <a:latin typeface="Calibri"/>
              <a:ea typeface="Calibri"/>
              <a:cs typeface="Calibri"/>
            </a:rPr>
            <a:t>Landfill</a:t>
          </a:r>
          <a:r>
            <a:rPr lang="en-US" cap="none" sz="1100" b="0" i="0" u="none" baseline="0">
              <a:solidFill>
                <a:srgbClr val="808080"/>
              </a:solidFill>
              <a:latin typeface="Calibri"/>
              <a:ea typeface="Calibri"/>
              <a:cs typeface="Calibri"/>
            </a:rPr>
            <a:t>: Sending organic material to an area of land or an excavated site that is specifically designed and built to receive waste.</a:t>
          </a:r>
          <a:r>
            <a:rPr lang="en-US" cap="none" sz="1100" b="0" i="0" u="none" baseline="0">
              <a:solidFill>
                <a:srgbClr val="808080"/>
              </a:solidFill>
              <a:latin typeface="Calibri"/>
              <a:ea typeface="Calibri"/>
              <a:cs typeface="Calibri"/>
            </a:rPr>
            <a:t> 
</a:t>
          </a:r>
          <a:r>
            <a:rPr lang="en-US" cap="none" sz="1100" b="1" i="0" u="none" baseline="0">
              <a:solidFill>
                <a:srgbClr val="808080"/>
              </a:solidFill>
              <a:latin typeface="Calibri"/>
              <a:ea typeface="Calibri"/>
              <a:cs typeface="Calibri"/>
            </a:rPr>
            <a:t>Not harvested/plowed in</a:t>
          </a:r>
          <a:r>
            <a:rPr lang="en-US" cap="none" sz="1100" b="0" i="0" u="none" baseline="0">
              <a:solidFill>
                <a:srgbClr val="808080"/>
              </a:solidFill>
              <a:latin typeface="Calibri"/>
              <a:ea typeface="Calibri"/>
              <a:cs typeface="Calibri"/>
            </a:rPr>
            <a:t>: Leaving crops that were ready for harvest in the field or tilling them into the soil.</a:t>
          </a:r>
          <a:r>
            <a:rPr lang="en-US" cap="none" sz="1100" b="0" i="0" u="none" baseline="0">
              <a:solidFill>
                <a:srgbClr val="808080"/>
              </a:solidFill>
              <a:latin typeface="Calibri"/>
              <a:ea typeface="Calibri"/>
              <a:cs typeface="Calibri"/>
            </a:rPr>
            <a:t> 
</a:t>
          </a:r>
          <a:r>
            <a:rPr lang="en-US" cap="none" sz="1100" b="1" i="0" u="none" baseline="0">
              <a:solidFill>
                <a:srgbClr val="808080"/>
              </a:solidFill>
              <a:latin typeface="Calibri"/>
              <a:ea typeface="Calibri"/>
              <a:cs typeface="Calibri"/>
            </a:rPr>
            <a:t>Refuse/discards/litter</a:t>
          </a:r>
          <a:r>
            <a:rPr lang="en-US" cap="none" sz="1100" b="0" i="0" u="none" baseline="0">
              <a:solidFill>
                <a:srgbClr val="808080"/>
              </a:solidFill>
              <a:latin typeface="Calibri"/>
              <a:ea typeface="Calibri"/>
              <a:cs typeface="Calibri"/>
            </a:rPr>
            <a:t>: Abandoning material on land. This includes open dumps, open burns, and dumping of culls back on an abandoned field, but not tilling it back into the soil.</a:t>
          </a:r>
          <a:r>
            <a:rPr lang="en-US" cap="none" sz="1100" b="0" i="0" u="none" baseline="0">
              <a:solidFill>
                <a:srgbClr val="808080"/>
              </a:solidFill>
              <a:latin typeface="Calibri"/>
              <a:ea typeface="Calibri"/>
              <a:cs typeface="Calibri"/>
            </a:rPr>
            <a:t> </a:t>
          </a:r>
        </a:p>
      </xdr:txBody>
    </xdr:sp>
    <xdr:clientData/>
  </xdr:twoCellAnchor>
  <xdr:twoCellAnchor>
    <xdr:from>
      <xdr:col>1</xdr:col>
      <xdr:colOff>28575</xdr:colOff>
      <xdr:row>0</xdr:row>
      <xdr:rowOff>161925</xdr:rowOff>
    </xdr:from>
    <xdr:to>
      <xdr:col>9</xdr:col>
      <xdr:colOff>28575</xdr:colOff>
      <xdr:row>6</xdr:row>
      <xdr:rowOff>161925</xdr:rowOff>
    </xdr:to>
    <xdr:sp>
      <xdr:nvSpPr>
        <xdr:cNvPr id="2" name="TextBox 2"/>
        <xdr:cNvSpPr txBox="1">
          <a:spLocks noChangeArrowheads="1"/>
        </xdr:cNvSpPr>
      </xdr:nvSpPr>
      <xdr:spPr>
        <a:xfrm>
          <a:off x="495300" y="161925"/>
          <a:ext cx="6229350" cy="1085850"/>
        </a:xfrm>
        <a:prstGeom prst="rect">
          <a:avLst/>
        </a:prstGeom>
        <a:solidFill>
          <a:srgbClr val="E7E6E6"/>
        </a:solidFill>
        <a:ln w="9525" cmpd="sng">
          <a:noFill/>
        </a:ln>
      </xdr:spPr>
      <xdr:txBody>
        <a:bodyPr vertOverflow="clip" wrap="square"/>
        <a:p>
          <a:pPr algn="l">
            <a:defRPr/>
          </a:pPr>
          <a:r>
            <a:rPr lang="en-US" cap="none" sz="1100" b="1" i="0" u="none" baseline="0">
              <a:solidFill>
                <a:srgbClr val="993300"/>
              </a:solidFill>
              <a:latin typeface="Calibri"/>
              <a:ea typeface="Calibri"/>
              <a:cs typeface="Calibri"/>
            </a:rPr>
            <a:t>Please note</a:t>
          </a:r>
          <a:r>
            <a:rPr lang="en-US" cap="none" sz="1100" b="0" i="0" u="none" baseline="0">
              <a:solidFill>
                <a:srgbClr val="993300"/>
              </a:solidFill>
              <a:latin typeface="Calibri"/>
              <a:ea typeface="Calibri"/>
              <a:cs typeface="Calibri"/>
            </a:rPr>
            <a:t> 
</a:t>
          </a:r>
          <a:r>
            <a:rPr lang="en-US" cap="none" sz="1100" b="0" i="0" u="none" baseline="0">
              <a:solidFill>
                <a:srgbClr val="000000"/>
              </a:solidFill>
              <a:latin typeface="Calibri"/>
              <a:ea typeface="Calibri"/>
              <a:cs typeface="Calibri"/>
            </a:rPr>
            <a:t>Below are the four stages that we take into account with our metric. Please fill out the reasons for loss and alternative destinations </a:t>
          </a:r>
          <a:r>
            <a:rPr lang="en-US" cap="none" sz="1100" b="1" i="0" u="none" baseline="0">
              <a:solidFill>
                <a:srgbClr val="000000"/>
              </a:solidFill>
              <a:latin typeface="Calibri"/>
              <a:ea typeface="Calibri"/>
              <a:cs typeface="Calibri"/>
            </a:rPr>
            <a:t>only</a:t>
          </a:r>
          <a:r>
            <a:rPr lang="en-US" cap="none" sz="1100" b="0" i="0" u="none" baseline="0">
              <a:solidFill>
                <a:srgbClr val="000000"/>
              </a:solidFill>
              <a:latin typeface="Calibri"/>
              <a:ea typeface="Calibri"/>
              <a:cs typeface="Calibri"/>
            </a:rPr>
            <a:t> for those stages that apply to your operation.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Dropdowns are provided for "Reasons for Loss" and "Loss Destinations".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If you are tracking moisture</a:t>
          </a:r>
          <a:r>
            <a:rPr lang="en-US" cap="none" sz="1100" b="0" i="0" u="none" baseline="0">
              <a:solidFill>
                <a:srgbClr val="000000"/>
              </a:solidFill>
              <a:latin typeface="Calibri"/>
              <a:ea typeface="Calibri"/>
              <a:cs typeface="Calibri"/>
            </a:rPr>
            <a:t> content, loss estimates adjusted for moisture fluctuations are recorded in the "Metric Table" Tab.</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57150</xdr:rowOff>
    </xdr:from>
    <xdr:to>
      <xdr:col>6</xdr:col>
      <xdr:colOff>504825</xdr:colOff>
      <xdr:row>1</xdr:row>
      <xdr:rowOff>161925</xdr:rowOff>
    </xdr:to>
    <xdr:sp>
      <xdr:nvSpPr>
        <xdr:cNvPr id="1" name="TextBox 2"/>
        <xdr:cNvSpPr txBox="1">
          <a:spLocks noChangeArrowheads="1"/>
        </xdr:cNvSpPr>
      </xdr:nvSpPr>
      <xdr:spPr>
        <a:xfrm>
          <a:off x="590550" y="57150"/>
          <a:ext cx="9010650" cy="285750"/>
        </a:xfrm>
        <a:prstGeom prst="rect">
          <a:avLst/>
        </a:prstGeom>
        <a:solidFill>
          <a:srgbClr val="FFFFFF"/>
        </a:solidFill>
        <a:ln w="9525" cmpd="sng">
          <a:noFill/>
        </a:ln>
      </xdr:spPr>
      <xdr:txBody>
        <a:bodyPr vertOverflow="clip" wrap="square"/>
        <a:p>
          <a:pPr algn="l">
            <a:defRPr/>
          </a:pPr>
          <a:r>
            <a:rPr lang="en-US" cap="none" sz="1100" b="1" i="0" u="none" baseline="0">
              <a:solidFill>
                <a:srgbClr val="993300"/>
              </a:solidFill>
              <a:latin typeface="Calibri"/>
              <a:ea typeface="Calibri"/>
              <a:cs typeface="Calibri"/>
            </a:rPr>
            <a:t>FOOD</a:t>
          </a:r>
          <a:r>
            <a:rPr lang="en-US" cap="none" sz="1100" b="1" i="0" u="none" baseline="0">
              <a:solidFill>
                <a:srgbClr val="993300"/>
              </a:solidFill>
              <a:latin typeface="Calibri"/>
              <a:ea typeface="Calibri"/>
              <a:cs typeface="Calibri"/>
            </a:rPr>
            <a:t> LOSS METRIC TABLE
</a:t>
          </a:r>
        </a:p>
      </xdr:txBody>
    </xdr:sp>
    <xdr:clientData/>
  </xdr:twoCellAnchor>
  <xdr:twoCellAnchor>
    <xdr:from>
      <xdr:col>0</xdr:col>
      <xdr:colOff>581025</xdr:colOff>
      <xdr:row>1</xdr:row>
      <xdr:rowOff>123825</xdr:rowOff>
    </xdr:from>
    <xdr:to>
      <xdr:col>5</xdr:col>
      <xdr:colOff>1714500</xdr:colOff>
      <xdr:row>4</xdr:row>
      <xdr:rowOff>57150</xdr:rowOff>
    </xdr:to>
    <xdr:sp>
      <xdr:nvSpPr>
        <xdr:cNvPr id="2" name="TextBox 3"/>
        <xdr:cNvSpPr txBox="1">
          <a:spLocks noChangeArrowheads="1"/>
        </xdr:cNvSpPr>
      </xdr:nvSpPr>
      <xdr:spPr>
        <a:xfrm>
          <a:off x="581025" y="304800"/>
          <a:ext cx="8515350" cy="476250"/>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Calibri"/>
              <a:ea typeface="Calibri"/>
              <a:cs typeface="Calibri"/>
            </a:rPr>
            <a:t>This</a:t>
          </a:r>
          <a:r>
            <a:rPr lang="en-US" cap="none" sz="1100" b="0" i="1" u="none" baseline="0">
              <a:solidFill>
                <a:srgbClr val="000000"/>
              </a:solidFill>
              <a:latin typeface="Calibri"/>
              <a:ea typeface="Calibri"/>
              <a:cs typeface="Calibri"/>
            </a:rPr>
            <a:t> table calculates the amount of loss attributed to each farm level step from in-field, to packinghouse, to processing facility, to storage, and all the transport legs in between. The table only shows numbers for those pieces considered in scope. In additon to the loss totals, the top reasons and destinations for loss are also provided.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4</xdr:row>
      <xdr:rowOff>57150</xdr:rowOff>
    </xdr:from>
    <xdr:to>
      <xdr:col>5</xdr:col>
      <xdr:colOff>1200150</xdr:colOff>
      <xdr:row>33</xdr:row>
      <xdr:rowOff>142875</xdr:rowOff>
    </xdr:to>
    <xdr:graphicFrame>
      <xdr:nvGraphicFramePr>
        <xdr:cNvPr id="1" name="Chart 6"/>
        <xdr:cNvGraphicFramePr/>
      </xdr:nvGraphicFramePr>
      <xdr:xfrm>
        <a:off x="838200" y="895350"/>
        <a:ext cx="4438650" cy="5334000"/>
      </xdr:xfrm>
      <a:graphic>
        <a:graphicData uri="http://schemas.openxmlformats.org/drawingml/2006/chart">
          <c:chart xmlns:c="http://schemas.openxmlformats.org/drawingml/2006/chart" r:id="rId1"/>
        </a:graphicData>
      </a:graphic>
    </xdr:graphicFrame>
    <xdr:clientData/>
  </xdr:twoCellAnchor>
  <xdr:twoCellAnchor>
    <xdr:from>
      <xdr:col>6</xdr:col>
      <xdr:colOff>800100</xdr:colOff>
      <xdr:row>4</xdr:row>
      <xdr:rowOff>123825</xdr:rowOff>
    </xdr:from>
    <xdr:to>
      <xdr:col>10</xdr:col>
      <xdr:colOff>342900</xdr:colOff>
      <xdr:row>34</xdr:row>
      <xdr:rowOff>38100</xdr:rowOff>
    </xdr:to>
    <xdr:graphicFrame>
      <xdr:nvGraphicFramePr>
        <xdr:cNvPr id="2" name="Chart 7"/>
        <xdr:cNvGraphicFramePr/>
      </xdr:nvGraphicFramePr>
      <xdr:xfrm>
        <a:off x="6076950" y="962025"/>
        <a:ext cx="4381500" cy="5343525"/>
      </xdr:xfrm>
      <a:graphic>
        <a:graphicData uri="http://schemas.openxmlformats.org/drawingml/2006/chart">
          <c:chart xmlns:c="http://schemas.openxmlformats.org/drawingml/2006/chart" r:id="rId2"/>
        </a:graphicData>
      </a:graphic>
    </xdr:graphicFrame>
    <xdr:clientData/>
  </xdr:twoCellAnchor>
  <xdr:twoCellAnchor>
    <xdr:from>
      <xdr:col>2</xdr:col>
      <xdr:colOff>57150</xdr:colOff>
      <xdr:row>37</xdr:row>
      <xdr:rowOff>19050</xdr:rowOff>
    </xdr:from>
    <xdr:to>
      <xdr:col>7</xdr:col>
      <xdr:colOff>381000</xdr:colOff>
      <xdr:row>51</xdr:row>
      <xdr:rowOff>123825</xdr:rowOff>
    </xdr:to>
    <xdr:graphicFrame>
      <xdr:nvGraphicFramePr>
        <xdr:cNvPr id="3" name="Chart 5"/>
        <xdr:cNvGraphicFramePr/>
      </xdr:nvGraphicFramePr>
      <xdr:xfrm>
        <a:off x="1019175" y="6829425"/>
        <a:ext cx="5838825" cy="2638425"/>
      </xdr:xfrm>
      <a:graphic>
        <a:graphicData uri="http://schemas.openxmlformats.org/drawingml/2006/chart">
          <c:chart xmlns:c="http://schemas.openxmlformats.org/drawingml/2006/chart" r:id="rId3"/>
        </a:graphicData>
      </a:graphic>
    </xdr:graphicFrame>
    <xdr:clientData/>
  </xdr:twoCellAnchor>
  <xdr:twoCellAnchor>
    <xdr:from>
      <xdr:col>7</xdr:col>
      <xdr:colOff>695325</xdr:colOff>
      <xdr:row>36</xdr:row>
      <xdr:rowOff>161925</xdr:rowOff>
    </xdr:from>
    <xdr:to>
      <xdr:col>9</xdr:col>
      <xdr:colOff>1123950</xdr:colOff>
      <xdr:row>52</xdr:row>
      <xdr:rowOff>0</xdr:rowOff>
    </xdr:to>
    <xdr:sp>
      <xdr:nvSpPr>
        <xdr:cNvPr id="4" name="TextBox 6"/>
        <xdr:cNvSpPr txBox="1">
          <a:spLocks noChangeArrowheads="1"/>
        </xdr:cNvSpPr>
      </xdr:nvSpPr>
      <xdr:spPr>
        <a:xfrm>
          <a:off x="7172325" y="6791325"/>
          <a:ext cx="1857375" cy="2733675"/>
        </a:xfrm>
        <a:prstGeom prst="rect">
          <a:avLst/>
        </a:prstGeom>
        <a:solidFill>
          <a:srgbClr val="FFFFFF"/>
        </a:solidFill>
        <a:ln w="9525" cmpd="sng">
          <a:noFill/>
        </a:ln>
      </xdr:spPr>
      <xdr:txBody>
        <a:bodyPr vertOverflow="clip" wrap="square"/>
        <a:p>
          <a:pPr algn="l">
            <a:defRPr/>
          </a:pPr>
          <a:r>
            <a:rPr lang="en-US" cap="none" sz="1100" b="1" i="0" u="none" baseline="0">
              <a:solidFill>
                <a:srgbClr val="808080"/>
              </a:solidFill>
              <a:latin typeface="Calibri"/>
              <a:ea typeface="Calibri"/>
              <a:cs typeface="Calibri"/>
            </a:rPr>
            <a:t>Opportunity
</a:t>
          </a:r>
          <a:r>
            <a:rPr lang="en-US" cap="none" sz="1100" b="0" i="0" u="none" baseline="0">
              <a:solidFill>
                <a:srgbClr val="808080"/>
              </a:solidFill>
              <a:latin typeface="Calibri"/>
              <a:ea typeface="Calibri"/>
              <a:cs typeface="Calibri"/>
            </a:rPr>
            <a:t>By inputing the cost of labor to pick and pack the crops on the Harvest Data tab in this calculator, in addition to the "cost per pound for the marketable product" and "price per pound for product sold to the food bank or secondary market channel", you can estimate the per acre profitability of harvesting and selling recovered product.
</a:t>
          </a:r>
          <a:r>
            <a:rPr lang="en-US" cap="none" sz="1100" b="0" i="0" u="none" baseline="0">
              <a:solidFill>
                <a:srgbClr val="808080"/>
              </a:solidFill>
              <a:latin typeface="Calibri"/>
              <a:ea typeface="Calibri"/>
              <a:cs typeface="Calibri"/>
            </a:rPr>
            <a:t>
</a:t>
          </a:r>
          <a:r>
            <a:rPr lang="en-US" cap="none" sz="1100" b="0" i="0" u="none" baseline="0">
              <a:solidFill>
                <a:srgbClr val="808080"/>
              </a:solidFill>
              <a:latin typeface="Calibri"/>
              <a:ea typeface="Calibri"/>
              <a:cs typeface="Calibri"/>
            </a:rPr>
            <a:t>* Please note that your farm operation may have more and different recovery scenarios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552450</xdr:colOff>
      <xdr:row>3</xdr:row>
      <xdr:rowOff>28575</xdr:rowOff>
    </xdr:to>
    <xdr:sp>
      <xdr:nvSpPr>
        <xdr:cNvPr id="1" name="TextBox 1"/>
        <xdr:cNvSpPr txBox="1">
          <a:spLocks noChangeArrowheads="1"/>
        </xdr:cNvSpPr>
      </xdr:nvSpPr>
      <xdr:spPr>
        <a:xfrm>
          <a:off x="619125" y="0"/>
          <a:ext cx="7886700" cy="571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OPTIONAL
</a:t>
          </a:r>
          <a:r>
            <a:rPr lang="en-US" cap="none" sz="1100" b="1" i="0" u="none" baseline="0">
              <a:solidFill>
                <a:srgbClr val="993300"/>
              </a:solidFill>
              <a:latin typeface="Calibri"/>
              <a:ea typeface="Calibri"/>
              <a:cs typeface="Calibri"/>
            </a:rPr>
            <a:t>FOOD</a:t>
          </a:r>
          <a:r>
            <a:rPr lang="en-US" cap="none" sz="1100" b="1" i="0" u="none" baseline="0">
              <a:solidFill>
                <a:srgbClr val="993300"/>
              </a:solidFill>
              <a:latin typeface="Calibri"/>
              <a:ea typeface="Calibri"/>
              <a:cs typeface="Calibri"/>
            </a:rPr>
            <a:t> LOSS ALLOCATION WORKSHEET FOR BUYERS/CONTRACTS</a:t>
          </a:r>
        </a:p>
      </xdr:txBody>
    </xdr:sp>
    <xdr:clientData/>
  </xdr:twoCellAnchor>
  <xdr:twoCellAnchor>
    <xdr:from>
      <xdr:col>1</xdr:col>
      <xdr:colOff>9525</xdr:colOff>
      <xdr:row>2</xdr:row>
      <xdr:rowOff>171450</xdr:rowOff>
    </xdr:from>
    <xdr:to>
      <xdr:col>8</xdr:col>
      <xdr:colOff>95250</xdr:colOff>
      <xdr:row>8</xdr:row>
      <xdr:rowOff>66675</xdr:rowOff>
    </xdr:to>
    <xdr:sp>
      <xdr:nvSpPr>
        <xdr:cNvPr id="2" name="TextBox 3"/>
        <xdr:cNvSpPr txBox="1">
          <a:spLocks noChangeArrowheads="1"/>
        </xdr:cNvSpPr>
      </xdr:nvSpPr>
      <xdr:spPr>
        <a:xfrm>
          <a:off x="628650" y="533400"/>
          <a:ext cx="8039100" cy="981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Calibri"/>
              <a:ea typeface="Calibri"/>
              <a:cs typeface="Calibri"/>
            </a:rPr>
            <a:t>This worksheet</a:t>
          </a:r>
          <a:r>
            <a:rPr lang="en-US" cap="none" sz="1100" b="0" i="1" u="none" baseline="0">
              <a:solidFill>
                <a:srgbClr val="000000"/>
              </a:solidFill>
              <a:latin typeface="Calibri"/>
              <a:ea typeface="Calibri"/>
              <a:cs typeface="Calibri"/>
            </a:rPr>
            <a:t> is designed to help you track and report the amount of the specified crop(s) that is lost on your farm operation per contract, or to calculate how much loss is created per buyer. This will allow you to report out to specific buyers who may be interested in understanding their supply chain food loss and allow you to have conversations with specific buyers who frequently contribute to more on farm loss than others.</a:t>
          </a:r>
          <a:r>
            <a:rPr lang="en-US" cap="none" sz="1100" b="0" i="0" u="none" baseline="0">
              <a:solidFill>
                <a:srgbClr val="00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xdr:rowOff>
    </xdr:from>
    <xdr:to>
      <xdr:col>15</xdr:col>
      <xdr:colOff>0</xdr:colOff>
      <xdr:row>1</xdr:row>
      <xdr:rowOff>28575</xdr:rowOff>
    </xdr:to>
    <xdr:sp>
      <xdr:nvSpPr>
        <xdr:cNvPr id="1" name="TextBox 1"/>
        <xdr:cNvSpPr txBox="1">
          <a:spLocks noChangeArrowheads="1"/>
        </xdr:cNvSpPr>
      </xdr:nvSpPr>
      <xdr:spPr>
        <a:xfrm>
          <a:off x="590550" y="9525"/>
          <a:ext cx="11458575" cy="209550"/>
        </a:xfrm>
        <a:prstGeom prst="rect">
          <a:avLst/>
        </a:prstGeom>
        <a:solidFill>
          <a:srgbClr val="FFFFFF"/>
        </a:solidFill>
        <a:ln w="9525" cmpd="sng">
          <a:noFill/>
        </a:ln>
      </xdr:spPr>
      <xdr:txBody>
        <a:bodyPr vertOverflow="clip" wrap="square"/>
        <a:p>
          <a:pPr algn="l">
            <a:defRPr/>
          </a:pPr>
          <a:r>
            <a:rPr lang="en-US" cap="none" sz="1100" b="1" i="0" u="none" baseline="0">
              <a:solidFill>
                <a:srgbClr val="993300"/>
              </a:solidFill>
              <a:latin typeface="Calibri"/>
              <a:ea typeface="Calibri"/>
              <a:cs typeface="Calibri"/>
            </a:rPr>
            <a:t>FOOD</a:t>
          </a:r>
          <a:r>
            <a:rPr lang="en-US" cap="none" sz="1100" b="1" i="0" u="none" baseline="0">
              <a:solidFill>
                <a:srgbClr val="993300"/>
              </a:solidFill>
              <a:latin typeface="Calibri"/>
              <a:ea typeface="Calibri"/>
              <a:cs typeface="Calibri"/>
            </a:rPr>
            <a:t> LOSS ALLOCATION DASHBOARD BY BUYERS/CONTRACTS</a:t>
          </a:r>
        </a:p>
      </xdr:txBody>
    </xdr:sp>
    <xdr:clientData/>
  </xdr:twoCellAnchor>
  <xdr:twoCellAnchor>
    <xdr:from>
      <xdr:col>1</xdr:col>
      <xdr:colOff>0</xdr:colOff>
      <xdr:row>2</xdr:row>
      <xdr:rowOff>0</xdr:rowOff>
    </xdr:from>
    <xdr:to>
      <xdr:col>6</xdr:col>
      <xdr:colOff>295275</xdr:colOff>
      <xdr:row>5</xdr:row>
      <xdr:rowOff>0</xdr:rowOff>
    </xdr:to>
    <xdr:sp>
      <xdr:nvSpPr>
        <xdr:cNvPr id="2" name="TextBox 2"/>
        <xdr:cNvSpPr txBox="1">
          <a:spLocks noChangeArrowheads="1"/>
        </xdr:cNvSpPr>
      </xdr:nvSpPr>
      <xdr:spPr>
        <a:xfrm>
          <a:off x="581025" y="381000"/>
          <a:ext cx="6534150" cy="571500"/>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Calibri"/>
              <a:ea typeface="Calibri"/>
              <a:cs typeface="Calibri"/>
            </a:rPr>
            <a:t>This</a:t>
          </a:r>
          <a:r>
            <a:rPr lang="en-US" cap="none" sz="1100" b="0" i="1" u="none" baseline="0">
              <a:solidFill>
                <a:srgbClr val="000000"/>
              </a:solidFill>
              <a:latin typeface="Calibri"/>
              <a:ea typeface="Calibri"/>
              <a:cs typeface="Calibri"/>
            </a:rPr>
            <a:t> dashboard calculates the amount of loss attributed to each buyer/contract based on the inputs on the Contracts-Buyers worksheet tab and the final metrics dashboard tab.</a:t>
          </a:r>
        </a:p>
      </xdr:txBody>
    </xdr:sp>
    <xdr:clientData/>
  </xdr:twoCellAnchor>
</xdr:wsDr>
</file>

<file path=xl/tables/table1.xml><?xml version="1.0" encoding="utf-8"?>
<table xmlns="http://schemas.openxmlformats.org/spreadsheetml/2006/main" id="1" name="Table1" displayName="Table1" ref="B1:C15" comment="" totalsRowShown="0">
  <tableColumns count="2">
    <tableColumn id="1" name="Input"/>
    <tableColumn id="2" name="Definition"/>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7"/>
    <pageSetUpPr fitToPage="1"/>
  </sheetPr>
  <dimension ref="B1:K50"/>
  <sheetViews>
    <sheetView showGridLines="0" showRowColHeaders="0" zoomScale="70" zoomScaleNormal="70" zoomScalePageLayoutView="0" workbookViewId="0" topLeftCell="A1">
      <selection activeCell="D9" sqref="D9"/>
    </sheetView>
  </sheetViews>
  <sheetFormatPr defaultColWidth="0" defaultRowHeight="15" zeroHeight="1"/>
  <cols>
    <col min="1" max="1" width="3.28125" style="0" customWidth="1"/>
    <col min="2" max="2" width="3.7109375" style="0" customWidth="1"/>
    <col min="3" max="3" width="7.7109375" style="0" customWidth="1"/>
    <col min="4" max="4" width="25.7109375" style="0" customWidth="1"/>
    <col min="5" max="5" width="16.140625" style="0" customWidth="1"/>
    <col min="6" max="7" width="12.7109375" style="0" customWidth="1"/>
    <col min="8" max="8" width="11.421875" style="0" customWidth="1"/>
    <col min="9" max="10" width="11.421875" style="0" hidden="1" customWidth="1"/>
    <col min="11" max="11" width="21.00390625" style="0" hidden="1" customWidth="1"/>
    <col min="12" max="13" width="9.28125" style="0" hidden="1" customWidth="1"/>
    <col min="14" max="16384" width="9.28125" style="0" hidden="1" customWidth="1"/>
  </cols>
  <sheetData>
    <row r="1" spans="6:7" ht="14.25">
      <c r="F1" s="182" t="s">
        <v>0</v>
      </c>
      <c r="G1" s="171" t="s">
        <v>1</v>
      </c>
    </row>
    <row r="2" ht="24" thickBot="1">
      <c r="B2" s="232" t="s">
        <v>2</v>
      </c>
    </row>
    <row r="3" spans="2:7" ht="18.75" customHeight="1">
      <c r="B3" s="253"/>
      <c r="C3" s="262" t="s">
        <v>3</v>
      </c>
      <c r="D3" s="254"/>
      <c r="E3" s="255"/>
      <c r="F3" s="255"/>
      <c r="G3" s="256"/>
    </row>
    <row r="4" spans="2:7" ht="18.75" customHeight="1">
      <c r="B4" s="257"/>
      <c r="C4" s="263" t="s">
        <v>4</v>
      </c>
      <c r="D4" s="180"/>
      <c r="E4" s="180"/>
      <c r="F4" s="180"/>
      <c r="G4" s="258"/>
    </row>
    <row r="5" spans="2:7" ht="14.25">
      <c r="B5" s="245"/>
      <c r="C5" s="170"/>
      <c r="D5" s="259"/>
      <c r="G5" s="246"/>
    </row>
    <row r="6" spans="2:11" ht="15" thickBot="1">
      <c r="B6" s="245"/>
      <c r="C6" s="2"/>
      <c r="D6" s="3" t="s">
        <v>5</v>
      </c>
      <c r="E6" s="116"/>
      <c r="G6" s="246"/>
      <c r="K6" s="22"/>
    </row>
    <row r="7" spans="2:7" ht="15.75" customHeight="1" thickBot="1">
      <c r="B7" s="245"/>
      <c r="C7" s="260"/>
      <c r="D7" s="3" t="s">
        <v>6</v>
      </c>
      <c r="E7" s="117"/>
      <c r="G7" s="246"/>
    </row>
    <row r="8" spans="2:7" ht="15" thickBot="1">
      <c r="B8" s="245"/>
      <c r="C8" s="2"/>
      <c r="D8" s="18" t="s">
        <v>7</v>
      </c>
      <c r="E8" s="116"/>
      <c r="G8" s="246"/>
    </row>
    <row r="9" spans="2:7" ht="15" thickBot="1">
      <c r="B9" s="245"/>
      <c r="C9" s="2"/>
      <c r="D9" s="217" t="s">
        <v>8</v>
      </c>
      <c r="E9" s="31"/>
      <c r="F9" s="115"/>
      <c r="G9" s="246"/>
    </row>
    <row r="10" spans="2:7" ht="15" thickBot="1">
      <c r="B10" s="245"/>
      <c r="C10" s="2"/>
      <c r="D10" s="4" t="s">
        <v>9</v>
      </c>
      <c r="E10" s="67"/>
      <c r="G10" s="246"/>
    </row>
    <row r="11" spans="2:7" ht="15" thickBot="1">
      <c r="B11" s="245"/>
      <c r="C11" s="2"/>
      <c r="D11" s="4" t="s">
        <v>10</v>
      </c>
      <c r="E11" s="83"/>
      <c r="G11" s="246"/>
    </row>
    <row r="12" spans="2:7" ht="15" thickBot="1">
      <c r="B12" s="245"/>
      <c r="C12" s="2"/>
      <c r="D12" s="3" t="s">
        <v>11</v>
      </c>
      <c r="E12" s="84"/>
      <c r="G12" s="246"/>
    </row>
    <row r="13" spans="2:7" ht="15" thickBot="1">
      <c r="B13" s="245"/>
      <c r="C13" s="260"/>
      <c r="D13" s="18" t="s">
        <v>12</v>
      </c>
      <c r="E13" s="281"/>
      <c r="G13" s="246"/>
    </row>
    <row r="14" spans="2:7" ht="15" thickBot="1">
      <c r="B14" s="245"/>
      <c r="C14" s="2"/>
      <c r="D14" s="18" t="s">
        <v>13</v>
      </c>
      <c r="E14" s="281"/>
      <c r="G14" s="246"/>
    </row>
    <row r="15" spans="2:7" ht="15" thickBot="1">
      <c r="B15" s="245"/>
      <c r="D15" s="18" t="s">
        <v>14</v>
      </c>
      <c r="E15" s="37"/>
      <c r="G15" s="246"/>
    </row>
    <row r="16" spans="2:7" ht="15" thickBot="1">
      <c r="B16" s="245"/>
      <c r="C16" s="1"/>
      <c r="D16" s="1"/>
      <c r="E16" s="1"/>
      <c r="G16" s="246"/>
    </row>
    <row r="17" spans="2:7" ht="15" thickBot="1">
      <c r="B17" s="245"/>
      <c r="D17" s="118" t="s">
        <v>15</v>
      </c>
      <c r="E17" s="24"/>
      <c r="F17" s="179" t="s">
        <v>16</v>
      </c>
      <c r="G17" s="246"/>
    </row>
    <row r="18" spans="2:7" ht="15" thickBot="1">
      <c r="B18" s="245"/>
      <c r="D18" s="118" t="s">
        <v>17</v>
      </c>
      <c r="E18" s="24"/>
      <c r="F18" s="179" t="s">
        <v>16</v>
      </c>
      <c r="G18" s="246"/>
    </row>
    <row r="19" spans="2:7" ht="15" thickBot="1">
      <c r="B19" s="245"/>
      <c r="D19" s="118" t="s">
        <v>18</v>
      </c>
      <c r="E19" s="24"/>
      <c r="F19" s="179" t="s">
        <v>16</v>
      </c>
      <c r="G19" s="246"/>
    </row>
    <row r="20" spans="2:7" ht="15" thickBot="1">
      <c r="B20" s="248"/>
      <c r="C20" s="249"/>
      <c r="D20" s="261"/>
      <c r="E20" s="249"/>
      <c r="F20" s="249"/>
      <c r="G20" s="251"/>
    </row>
    <row r="21" ht="14.25">
      <c r="D21" s="118"/>
    </row>
    <row r="22" spans="2:4" ht="23.25">
      <c r="B22" s="232" t="s">
        <v>19</v>
      </c>
      <c r="D22" s="118"/>
    </row>
    <row r="23" spans="3:4" ht="6" customHeight="1" thickBot="1">
      <c r="C23" s="232"/>
      <c r="D23" s="118"/>
    </row>
    <row r="24" spans="2:7" ht="34.5" customHeight="1">
      <c r="B24" s="253"/>
      <c r="C24" s="426" t="s">
        <v>20</v>
      </c>
      <c r="D24" s="426"/>
      <c r="E24" s="426"/>
      <c r="F24" s="426"/>
      <c r="G24" s="427"/>
    </row>
    <row r="25" spans="2:7" ht="15" thickBot="1">
      <c r="B25" s="245"/>
      <c r="C25" s="424"/>
      <c r="D25" s="424"/>
      <c r="E25" s="424"/>
      <c r="F25" s="424"/>
      <c r="G25" s="425"/>
    </row>
    <row r="26" spans="2:9" ht="15" customHeight="1">
      <c r="B26" s="245"/>
      <c r="C26" s="2"/>
      <c r="D26" s="18" t="s">
        <v>21</v>
      </c>
      <c r="E26" s="157"/>
      <c r="F26" s="228"/>
      <c r="G26" s="264"/>
      <c r="H26" s="229"/>
      <c r="I26" s="229"/>
    </row>
    <row r="27" spans="2:9" ht="14.25">
      <c r="B27" s="245"/>
      <c r="C27" s="260"/>
      <c r="D27" s="4" t="s">
        <v>22</v>
      </c>
      <c r="E27" s="158"/>
      <c r="F27" s="228"/>
      <c r="G27" s="264"/>
      <c r="H27" s="229"/>
      <c r="I27" s="229"/>
    </row>
    <row r="28" spans="2:9" ht="14.25">
      <c r="B28" s="245"/>
      <c r="C28" s="2"/>
      <c r="D28" s="4" t="s">
        <v>23</v>
      </c>
      <c r="E28" s="158"/>
      <c r="F28" s="228"/>
      <c r="G28" s="264"/>
      <c r="H28" s="229"/>
      <c r="I28" s="229"/>
    </row>
    <row r="29" spans="2:7" ht="14.25">
      <c r="B29" s="245"/>
      <c r="C29" s="260"/>
      <c r="D29" s="18" t="s">
        <v>24</v>
      </c>
      <c r="E29" s="158">
        <v>0.07</v>
      </c>
      <c r="G29" s="246"/>
    </row>
    <row r="30" spans="2:7" ht="14.25">
      <c r="B30" s="245"/>
      <c r="C30" s="2"/>
      <c r="E30" s="172"/>
      <c r="G30" s="246"/>
    </row>
    <row r="31" spans="2:7" ht="14.25">
      <c r="B31" s="245"/>
      <c r="C31" s="2"/>
      <c r="E31" s="172"/>
      <c r="G31" s="246"/>
    </row>
    <row r="32" spans="2:7" ht="15" thickBot="1">
      <c r="B32" s="248"/>
      <c r="C32" s="249"/>
      <c r="D32" s="249"/>
      <c r="E32" s="249"/>
      <c r="F32" s="265"/>
      <c r="G32" s="251"/>
    </row>
    <row r="33" ht="14.25">
      <c r="F33" s="1"/>
    </row>
    <row r="34" spans="6:8" ht="14.25">
      <c r="F34" s="1"/>
      <c r="H34" s="266" t="s">
        <v>25</v>
      </c>
    </row>
    <row r="35" ht="14.25"/>
    <row r="39" ht="14.25" hidden="1">
      <c r="C39" s="2"/>
    </row>
    <row r="40" ht="14.25" hidden="1">
      <c r="C40" s="2"/>
    </row>
    <row r="41" ht="14.25" hidden="1">
      <c r="C41" s="2"/>
    </row>
    <row r="42" ht="14.25" hidden="1">
      <c r="C42" s="2"/>
    </row>
    <row r="43" ht="14.25" hidden="1">
      <c r="C43" s="2"/>
    </row>
    <row r="44" ht="14.25" hidden="1">
      <c r="C44" s="2"/>
    </row>
    <row r="45" ht="14.25" hidden="1">
      <c r="C45" s="2"/>
    </row>
    <row r="46" ht="14.25" hidden="1">
      <c r="C46" s="2"/>
    </row>
    <row r="47" ht="14.25" hidden="1">
      <c r="C47" s="2"/>
    </row>
    <row r="48" ht="14.25" hidden="1">
      <c r="C48" s="2"/>
    </row>
    <row r="49" ht="15" hidden="1" thickBot="1">
      <c r="C49" s="2"/>
    </row>
    <row r="50" spans="4:5" ht="15" hidden="1" thickBot="1">
      <c r="D50" s="18"/>
      <c r="E50" s="32"/>
    </row>
  </sheetData>
  <sheetProtection/>
  <mergeCells count="2">
    <mergeCell ref="C25:G25"/>
    <mergeCell ref="C24:G24"/>
  </mergeCells>
  <dataValidations count="9">
    <dataValidation allowBlank="1" showInputMessage="1" showErrorMessage="1" promptTitle="Packed Container Weight" prompt="Please input the average weight of a packed container excluding the weight of the container itself. The term container refers to any bag, sack, or bulk bin used for moving product. The defined container must be consistent throughout the calculator." sqref="D14"/>
    <dataValidation allowBlank="1" showInputMessage="1" showErrorMessage="1" promptTitle="Input Costs" prompt="Any costs that can be estimated for managing the crop at the point of maturity, e.g., cost of labor to pick, pack, and sort, cost of packaging unit, inspection charges, etc." sqref="D27"/>
    <dataValidation type="list" allowBlank="1" showInputMessage="1" sqref="E10">
      <formula1>Crop_Type</formula1>
    </dataValidation>
    <dataValidation errorStyle="warning" type="decimal" operator="lessThanOrEqual" allowBlank="1" showInputMessage="1" showErrorMessage="1" error="Double check this value. Acres Harvested + Immature Acres should not exceed Acres Planted." sqref="E19"/>
    <dataValidation allowBlank="1" showInputMessage="1" showErrorMessage="1" promptTitle="Acres Planted" prompt="Total amount (in acres) of managed area out into production for crop(s) of interest" sqref="D17"/>
    <dataValidation allowBlank="1" showInputMessage="1" showErrorMessage="1" promptTitle="Acres Harvested" prompt="Total amount (in acres) of managed area per crop that are harvested&#10;" sqref="D18"/>
    <dataValidation allowBlank="1" showInputMessage="1" showErrorMessage="1" promptTitle="Immature Acres" prompt="Total amount (in acres) of the managed area that was planted for the crop, but did not reach maturity, for example due to pest or weather damage" sqref="D19"/>
    <dataValidation allowBlank="1" showErrorMessage="1" promptTitle="Immature Acres" prompt="Total amount (in acres) of the managed area that was planted for the crop, but did not reach maturity, for example due to pest or weather damage" sqref="D20:D23"/>
    <dataValidation type="list" allowBlank="1" showInputMessage="1" showErrorMessage="1" sqref="E26"/>
  </dataValidations>
  <printOptions/>
  <pageMargins left="0.7" right="0.7" top="0.75" bottom="0.75" header="0.3" footer="0.3"/>
  <pageSetup fitToHeight="1" fitToWidth="1" horizontalDpi="600" verticalDpi="600" orientation="landscape" scale="79" r:id="rId2"/>
  <drawing r:id="rId1"/>
</worksheet>
</file>

<file path=xl/worksheets/sheet10.xml><?xml version="1.0" encoding="utf-8"?>
<worksheet xmlns="http://schemas.openxmlformats.org/spreadsheetml/2006/main" xmlns:r="http://schemas.openxmlformats.org/officeDocument/2006/relationships">
  <dimension ref="B1:C15"/>
  <sheetViews>
    <sheetView showGridLines="0" showRowColHeaders="0" zoomScale="125" zoomScaleNormal="125" zoomScalePageLayoutView="0" workbookViewId="0" topLeftCell="A1">
      <selection activeCell="B8" sqref="B8:C8"/>
    </sheetView>
  </sheetViews>
  <sheetFormatPr defaultColWidth="0" defaultRowHeight="15" zeroHeight="1"/>
  <cols>
    <col min="1" max="1" width="3.421875" style="0" customWidth="1"/>
    <col min="2" max="2" width="28.421875" style="0" customWidth="1"/>
    <col min="3" max="3" width="137.421875" style="0" customWidth="1"/>
    <col min="4" max="4" width="9.140625" style="0" customWidth="1"/>
    <col min="5" max="16384" width="9.140625" style="0" hidden="1" customWidth="1"/>
  </cols>
  <sheetData>
    <row r="1" spans="2:3" ht="14.25">
      <c r="B1" s="209" t="s">
        <v>232</v>
      </c>
      <c r="C1" s="209" t="s">
        <v>249</v>
      </c>
    </row>
    <row r="2" spans="2:3" ht="14.25">
      <c r="B2" s="210" t="s">
        <v>17</v>
      </c>
      <c r="C2" s="211" t="s">
        <v>250</v>
      </c>
    </row>
    <row r="3" spans="2:3" ht="14.25">
      <c r="B3" s="210" t="s">
        <v>15</v>
      </c>
      <c r="C3" s="211" t="s">
        <v>251</v>
      </c>
    </row>
    <row r="4" spans="2:3" ht="14.25">
      <c r="B4" s="210" t="s">
        <v>252</v>
      </c>
      <c r="C4" s="210" t="s">
        <v>253</v>
      </c>
    </row>
    <row r="5" spans="2:3" ht="14.25">
      <c r="B5" s="210" t="s">
        <v>18</v>
      </c>
      <c r="C5" s="210" t="s">
        <v>254</v>
      </c>
    </row>
    <row r="6" spans="2:3" ht="14.25">
      <c r="B6" s="210" t="s">
        <v>255</v>
      </c>
      <c r="C6" s="210" t="s">
        <v>98</v>
      </c>
    </row>
    <row r="7" spans="2:3" ht="14.25">
      <c r="B7" s="210" t="s">
        <v>256</v>
      </c>
      <c r="C7" s="210" t="s">
        <v>257</v>
      </c>
    </row>
    <row r="8" spans="2:3" ht="14.25">
      <c r="B8" s="210" t="s">
        <v>258</v>
      </c>
      <c r="C8" s="210" t="s">
        <v>259</v>
      </c>
    </row>
    <row r="9" spans="2:3" ht="14.25">
      <c r="B9" s="212" t="s">
        <v>260</v>
      </c>
      <c r="C9" s="213" t="s">
        <v>261</v>
      </c>
    </row>
    <row r="10" spans="2:3" ht="14.25">
      <c r="B10" s="210" t="s">
        <v>262</v>
      </c>
      <c r="C10" s="210" t="s">
        <v>263</v>
      </c>
    </row>
    <row r="11" spans="2:3" ht="14.25">
      <c r="B11" s="210" t="s">
        <v>264</v>
      </c>
      <c r="C11" s="210" t="s">
        <v>265</v>
      </c>
    </row>
    <row r="12" spans="2:3" ht="14.25">
      <c r="B12" s="210" t="s">
        <v>204</v>
      </c>
      <c r="C12" s="210" t="s">
        <v>266</v>
      </c>
    </row>
    <row r="13" spans="2:3" ht="28.5">
      <c r="B13" s="213" t="s">
        <v>267</v>
      </c>
      <c r="C13" s="214" t="s">
        <v>268</v>
      </c>
    </row>
    <row r="14" spans="2:3" ht="14.25">
      <c r="B14" s="210" t="s">
        <v>269</v>
      </c>
      <c r="C14" s="210" t="s">
        <v>270</v>
      </c>
    </row>
    <row r="15" spans="2:3" ht="14.25">
      <c r="B15" s="210" t="s">
        <v>271</v>
      </c>
      <c r="C15" s="210" t="s">
        <v>272</v>
      </c>
    </row>
    <row r="16" ht="14.25"/>
    <row r="17" ht="14.25"/>
  </sheetData>
  <sheetProtection/>
  <printOptions/>
  <pageMargins left="0.7" right="0.7" top="0.75" bottom="0.75" header="0.3" footer="0.3"/>
  <pageSetup orientation="landscape" paperSize="9"/>
  <tableParts>
    <tablePart r:id="rId1"/>
  </tableParts>
</worksheet>
</file>

<file path=xl/worksheets/sheet11.xml><?xml version="1.0" encoding="utf-8"?>
<worksheet xmlns="http://schemas.openxmlformats.org/spreadsheetml/2006/main" xmlns:r="http://schemas.openxmlformats.org/officeDocument/2006/relationships">
  <dimension ref="A1:M20"/>
  <sheetViews>
    <sheetView showGridLines="0" showRowColHeaders="0" zoomScale="70" zoomScaleNormal="70" zoomScalePageLayoutView="0" workbookViewId="0" topLeftCell="A1">
      <selection activeCell="D3" sqref="D3"/>
    </sheetView>
  </sheetViews>
  <sheetFormatPr defaultColWidth="0" defaultRowHeight="15" zeroHeight="1"/>
  <cols>
    <col min="1" max="1" width="10.28125" style="0" customWidth="1"/>
    <col min="2" max="2" width="2.140625" style="0" customWidth="1"/>
    <col min="3" max="3" width="46.140625" style="0" bestFit="1" customWidth="1"/>
    <col min="4" max="7" width="10.7109375" style="0" customWidth="1"/>
    <col min="8" max="8" width="46.140625" style="0" bestFit="1" customWidth="1"/>
    <col min="9" max="10" width="12.7109375" style="0" customWidth="1"/>
    <col min="11" max="13" width="0" style="0" hidden="1" customWidth="1"/>
    <col min="14" max="16384" width="10.7109375" style="0" hidden="1" customWidth="1"/>
  </cols>
  <sheetData>
    <row r="1" ht="15" thickBot="1">
      <c r="A1" s="169" t="s">
        <v>0</v>
      </c>
    </row>
    <row r="2" spans="1:13" ht="13.5" customHeight="1" thickBot="1">
      <c r="A2" s="171" t="s">
        <v>1</v>
      </c>
      <c r="I2" s="25"/>
      <c r="J2" s="26"/>
      <c r="K2" s="27"/>
      <c r="L2" s="27"/>
      <c r="M2" s="27"/>
    </row>
    <row r="3" spans="3:9" ht="36" customHeight="1" thickBot="1">
      <c r="C3" s="231" t="s">
        <v>273</v>
      </c>
      <c r="D3" s="218"/>
      <c r="E3" s="479" t="s">
        <v>274</v>
      </c>
      <c r="F3" s="480"/>
      <c r="G3" s="480"/>
      <c r="H3" s="480"/>
      <c r="I3" s="480"/>
    </row>
    <row r="4" ht="15" thickBot="1">
      <c r="I4" s="170"/>
    </row>
    <row r="5" spans="3:9" ht="15" thickBot="1">
      <c r="C5" s="18" t="s">
        <v>8</v>
      </c>
      <c r="D5" s="127"/>
      <c r="H5" s="18" t="s">
        <v>8</v>
      </c>
      <c r="I5" s="127"/>
    </row>
    <row r="6" spans="3:9" ht="15" thickBot="1">
      <c r="C6" s="18" t="s">
        <v>9</v>
      </c>
      <c r="D6" s="38"/>
      <c r="H6" s="18" t="s">
        <v>9</v>
      </c>
      <c r="I6" s="38"/>
    </row>
    <row r="7" spans="3:9" ht="15" thickBot="1">
      <c r="C7" s="18"/>
      <c r="D7" s="18"/>
      <c r="E7" s="18"/>
      <c r="F7" s="18"/>
      <c r="G7" s="18"/>
      <c r="H7" s="18"/>
      <c r="I7" s="18"/>
    </row>
    <row r="8" spans="3:9" ht="15" thickBot="1">
      <c r="C8" s="18" t="s">
        <v>10</v>
      </c>
      <c r="D8" s="126"/>
      <c r="H8" s="18" t="s">
        <v>10</v>
      </c>
      <c r="I8" s="126"/>
    </row>
    <row r="9" spans="3:9" ht="15" thickBot="1">
      <c r="C9" s="18" t="s">
        <v>11</v>
      </c>
      <c r="D9" s="126"/>
      <c r="H9" s="18" t="s">
        <v>11</v>
      </c>
      <c r="I9" s="126"/>
    </row>
    <row r="10" spans="3:9" ht="15" thickBot="1">
      <c r="C10" s="18" t="s">
        <v>12</v>
      </c>
      <c r="D10" s="128"/>
      <c r="H10" s="18" t="s">
        <v>12</v>
      </c>
      <c r="I10" s="128"/>
    </row>
    <row r="11" spans="3:9" ht="15" thickBot="1">
      <c r="C11" s="18" t="s">
        <v>275</v>
      </c>
      <c r="D11" s="128"/>
      <c r="H11" s="18" t="s">
        <v>275</v>
      </c>
      <c r="I11" s="129"/>
    </row>
    <row r="12" spans="3:9" ht="15" thickBot="1">
      <c r="C12" s="18" t="s">
        <v>14</v>
      </c>
      <c r="D12" s="130"/>
      <c r="H12" s="18" t="s">
        <v>14</v>
      </c>
      <c r="I12" s="130"/>
    </row>
    <row r="13" spans="3:8" ht="15" thickBot="1">
      <c r="C13" s="18"/>
      <c r="H13" s="18"/>
    </row>
    <row r="14" spans="3:9" ht="15" thickBot="1">
      <c r="C14" s="118" t="s">
        <v>15</v>
      </c>
      <c r="D14" s="24"/>
      <c r="H14" s="118" t="s">
        <v>15</v>
      </c>
      <c r="I14" s="24"/>
    </row>
    <row r="15" spans="3:9" ht="15" thickBot="1">
      <c r="C15" s="118" t="s">
        <v>17</v>
      </c>
      <c r="D15" s="24"/>
      <c r="H15" s="118" t="s">
        <v>17</v>
      </c>
      <c r="I15" s="24"/>
    </row>
    <row r="16" spans="3:9" ht="15" thickBot="1">
      <c r="C16" s="118" t="s">
        <v>18</v>
      </c>
      <c r="D16" s="24"/>
      <c r="H16" s="118" t="s">
        <v>18</v>
      </c>
      <c r="I16" s="24"/>
    </row>
    <row r="17" ht="15" thickBot="1"/>
    <row r="18" spans="3:9" ht="14.25">
      <c r="C18" s="18" t="s">
        <v>276</v>
      </c>
      <c r="D18" s="163"/>
      <c r="H18" s="18" t="s">
        <v>276</v>
      </c>
      <c r="I18" s="163"/>
    </row>
    <row r="19" spans="3:9" ht="14.25">
      <c r="C19" s="18" t="s">
        <v>22</v>
      </c>
      <c r="D19" s="164"/>
      <c r="H19" s="18" t="s">
        <v>22</v>
      </c>
      <c r="I19" s="164"/>
    </row>
    <row r="20" spans="3:9" ht="14.25">
      <c r="C20" s="18" t="s">
        <v>23</v>
      </c>
      <c r="D20" s="164"/>
      <c r="H20" s="18" t="s">
        <v>23</v>
      </c>
      <c r="I20" s="164"/>
    </row>
    <row r="21" ht="14.25"/>
    <row r="22" ht="14.25"/>
    <row r="23" ht="14.25"/>
    <row r="24" ht="14.25"/>
    <row r="25" ht="14.25"/>
    <row r="26" ht="14.25"/>
    <row r="27" ht="14.25"/>
  </sheetData>
  <sheetProtection/>
  <mergeCells count="1">
    <mergeCell ref="E3:I3"/>
  </mergeCells>
  <dataValidations count="8">
    <dataValidation type="list" allowBlank="1" showInputMessage="1" sqref="D6 I6">
      <formula1>Crop_Type</formula1>
    </dataValidation>
    <dataValidation allowBlank="1" showInputMessage="1" showErrorMessage="1" promptTitle="Input Costs/Pound" prompt="Any costs that can be estimated for managing the crop at the point of maturity, e.g., cost of labor to pick, pack, and sort, cost of packaging unit, inspection charges, etc." sqref="C19 H19"/>
    <dataValidation allowBlank="1" showInputMessage="1" showErrorMessage="1" promptTitle="Packed Container Weight" prompt="Please input the average weight of a packed container excluding the weight of the container itself. The term container refers to any bag, sack, or bulk bin used for moving product. The defined container must be consistent throughout the calculator." sqref="C11 H11"/>
    <dataValidation allowBlank="1" showInputMessage="1" showErrorMessage="1" promptTitle="Immature Acres" prompt="Total amount (in acres) of the managed area that was planted for the crop, but did not reach maturity, for example due to pest or weather damage" sqref="C16 H16"/>
    <dataValidation allowBlank="1" showInputMessage="1" showErrorMessage="1" promptTitle="Acres Harvested" prompt="Total amount (in acres) of managed area per crop that are harvested&#10;" sqref="C15 H15"/>
    <dataValidation allowBlank="1" showInputMessage="1" showErrorMessage="1" promptTitle="Acres Planted" prompt="Total amount (in acres) of managed area out into production for crop(s) of interest" sqref="C14 H14"/>
    <dataValidation type="decimal" operator="lessThanOrEqual" allowBlank="1" showInputMessage="1" showErrorMessage="1" error="Double check this value. Acres Harvested + Immature Acres should not exceed Acres Planted." sqref="D16 I16"/>
    <dataValidation type="list" allowBlank="1" showInputMessage="1" showErrorMessage="1" sqref="D18 I18 D3"/>
  </dataValidations>
  <printOptions/>
  <pageMargins left="0.7" right="0.7" top="0.75" bottom="0.75" header="0.3" footer="0.3"/>
  <pageSetup orientation="landscape" paperSize="9"/>
</worksheet>
</file>

<file path=xl/worksheets/sheet12.xml><?xml version="1.0" encoding="utf-8"?>
<worksheet xmlns="http://schemas.openxmlformats.org/spreadsheetml/2006/main" xmlns:r="http://schemas.openxmlformats.org/officeDocument/2006/relationships">
  <dimension ref="A1:M48"/>
  <sheetViews>
    <sheetView showGridLines="0" showRowColHeaders="0" zoomScale="110" zoomScaleNormal="110" zoomScalePageLayoutView="0" workbookViewId="0" topLeftCell="A1">
      <selection activeCell="C5" sqref="C5"/>
    </sheetView>
  </sheetViews>
  <sheetFormatPr defaultColWidth="0" defaultRowHeight="15" zeroHeight="1"/>
  <cols>
    <col min="1" max="2" width="10.7109375" style="0" customWidth="1"/>
    <col min="3" max="6" width="11.7109375" style="0" customWidth="1"/>
    <col min="7" max="9" width="10.7109375" style="0" customWidth="1"/>
    <col min="10" max="13" width="11.7109375" style="0" customWidth="1"/>
    <col min="14" max="14" width="10.7109375" style="0" customWidth="1"/>
    <col min="15" max="16384" width="10.7109375" style="0" hidden="1" customWidth="1"/>
  </cols>
  <sheetData>
    <row r="1" ht="15" thickBot="1">
      <c r="A1" s="169" t="s">
        <v>0</v>
      </c>
    </row>
    <row r="2" ht="15" thickBot="1"/>
    <row r="3" spans="2:10" ht="15" thickBot="1">
      <c r="B3" s="18" t="s">
        <v>82</v>
      </c>
      <c r="C3" s="294">
        <v>0</v>
      </c>
      <c r="I3" s="18" t="s">
        <v>82</v>
      </c>
      <c r="J3" s="294">
        <v>0</v>
      </c>
    </row>
    <row r="4" spans="2:10" ht="15" thickBot="1">
      <c r="B4" s="18" t="s">
        <v>8</v>
      </c>
      <c r="C4" s="294">
        <v>0</v>
      </c>
      <c r="I4" s="18" t="s">
        <v>8</v>
      </c>
      <c r="J4" s="294">
        <v>0</v>
      </c>
    </row>
    <row r="5" spans="2:10" ht="15" thickBot="1">
      <c r="B5" s="18" t="s">
        <v>277</v>
      </c>
      <c r="C5" s="38"/>
      <c r="I5" s="18" t="s">
        <v>277</v>
      </c>
      <c r="J5" s="38"/>
    </row>
    <row r="6" spans="2:10" ht="15" thickBot="1">
      <c r="B6" s="18" t="s">
        <v>278</v>
      </c>
      <c r="C6" s="126"/>
      <c r="I6" s="18" t="s">
        <v>278</v>
      </c>
      <c r="J6" s="126"/>
    </row>
    <row r="7" spans="2:10" ht="15" thickBot="1">
      <c r="B7" s="18" t="s">
        <v>279</v>
      </c>
      <c r="C7" s="125"/>
      <c r="I7" s="18" t="s">
        <v>279</v>
      </c>
      <c r="J7" s="125"/>
    </row>
    <row r="8" spans="2:10" ht="15" thickBot="1">
      <c r="B8" s="18" t="s">
        <v>280</v>
      </c>
      <c r="C8" s="125"/>
      <c r="I8" s="18" t="s">
        <v>280</v>
      </c>
      <c r="J8" s="125"/>
    </row>
    <row r="9" spans="2:10" ht="15" thickBot="1">
      <c r="B9" s="18" t="s">
        <v>281</v>
      </c>
      <c r="C9" s="125"/>
      <c r="I9" s="18" t="s">
        <v>281</v>
      </c>
      <c r="J9" s="125"/>
    </row>
    <row r="10" spans="2:11" ht="15" thickBot="1">
      <c r="B10" s="18" t="s">
        <v>282</v>
      </c>
      <c r="C10" s="165">
        <v>0.001</v>
      </c>
      <c r="D10" s="179" t="s">
        <v>283</v>
      </c>
      <c r="I10" s="18" t="s">
        <v>282</v>
      </c>
      <c r="J10" s="165">
        <v>0.001</v>
      </c>
      <c r="K10" s="179" t="s">
        <v>283</v>
      </c>
    </row>
    <row r="11" spans="2:11" ht="15" thickBot="1">
      <c r="B11" s="18" t="s">
        <v>284</v>
      </c>
      <c r="C11" s="14">
        <f>_xlfn.IFERROR(C7*43560*C10/C9/C8,"")</f>
      </c>
      <c r="D11" s="179" t="s">
        <v>285</v>
      </c>
      <c r="I11" s="18" t="s">
        <v>284</v>
      </c>
      <c r="J11" s="14">
        <f>_xlfn.IFERROR(J7*43560*J10/J9/J8,"")</f>
      </c>
      <c r="K11" s="179" t="s">
        <v>285</v>
      </c>
    </row>
    <row r="12" ht="14.25"/>
    <row r="13" spans="3:12" ht="14.25">
      <c r="C13" s="481" t="s">
        <v>286</v>
      </c>
      <c r="D13" s="481"/>
      <c r="E13" s="481"/>
      <c r="J13" s="481" t="s">
        <v>286</v>
      </c>
      <c r="K13" s="481"/>
      <c r="L13" s="481"/>
    </row>
    <row r="14" spans="2:13" ht="15" thickBot="1">
      <c r="B14" s="151" t="s">
        <v>287</v>
      </c>
      <c r="C14" s="113">
        <v>1</v>
      </c>
      <c r="D14" s="113">
        <v>2</v>
      </c>
      <c r="E14" s="113">
        <v>3</v>
      </c>
      <c r="F14" t="s">
        <v>288</v>
      </c>
      <c r="I14" s="151" t="s">
        <v>287</v>
      </c>
      <c r="J14" s="113">
        <v>1</v>
      </c>
      <c r="K14" s="113">
        <v>2</v>
      </c>
      <c r="L14" s="113">
        <v>3</v>
      </c>
      <c r="M14" t="s">
        <v>288</v>
      </c>
    </row>
    <row r="15" spans="2:13" ht="15" thickBot="1">
      <c r="B15" s="121" t="s">
        <v>60</v>
      </c>
      <c r="C15" s="38"/>
      <c r="D15" s="38"/>
      <c r="E15" s="38"/>
      <c r="F15" s="201">
        <f>_xlfn.IFERROR(AVERAGE(C15:E15),"")</f>
      </c>
      <c r="I15" s="121" t="s">
        <v>60</v>
      </c>
      <c r="J15" s="38"/>
      <c r="K15" s="38"/>
      <c r="L15" s="38"/>
      <c r="M15" s="201">
        <f>_xlfn.IFERROR(AVERAGE(J15:L15),"")</f>
      </c>
    </row>
    <row r="16" spans="2:13" ht="15" thickBot="1">
      <c r="B16" s="18" t="s">
        <v>61</v>
      </c>
      <c r="C16" s="38"/>
      <c r="D16" s="38"/>
      <c r="E16" s="38"/>
      <c r="F16" s="201">
        <f>_xlfn.IFERROR(AVERAGE(C16:E16),"")</f>
      </c>
      <c r="I16" s="18" t="s">
        <v>61</v>
      </c>
      <c r="J16" s="38"/>
      <c r="K16" s="38"/>
      <c r="L16" s="38"/>
      <c r="M16" s="201">
        <f>_xlfn.IFERROR(AVERAGE(J16:L16),"")</f>
      </c>
    </row>
    <row r="17" spans="2:13" ht="15" thickBot="1">
      <c r="B17" s="18" t="s">
        <v>289</v>
      </c>
      <c r="C17" s="38"/>
      <c r="D17" s="38"/>
      <c r="E17" s="38"/>
      <c r="F17" s="201">
        <f>_xlfn.IFERROR(AVERAGE(C17:E17),"")</f>
      </c>
      <c r="I17" s="18" t="s">
        <v>289</v>
      </c>
      <c r="J17" s="38"/>
      <c r="K17" s="38"/>
      <c r="L17" s="38"/>
      <c r="M17" s="201">
        <f>_xlfn.IFERROR(AVERAGE(J17:L17),"")</f>
      </c>
    </row>
    <row r="18" ht="14.25"/>
    <row r="19" ht="15" thickBot="1"/>
    <row r="20" spans="2:13" ht="15.75" thickBot="1">
      <c r="B20" s="143" t="s">
        <v>290</v>
      </c>
      <c r="C20" s="141"/>
      <c r="D20" s="132"/>
      <c r="E20" s="132"/>
      <c r="F20" s="133"/>
      <c r="I20" s="143" t="s">
        <v>290</v>
      </c>
      <c r="J20" s="141"/>
      <c r="K20" s="132"/>
      <c r="L20" s="132"/>
      <c r="M20" s="133"/>
    </row>
    <row r="21" spans="2:13" ht="15">
      <c r="B21" s="144"/>
      <c r="C21" s="131"/>
      <c r="F21" s="134"/>
      <c r="I21" s="144"/>
      <c r="J21" s="131"/>
      <c r="M21" s="134"/>
    </row>
    <row r="22" spans="2:13" ht="15.75" thickBot="1">
      <c r="B22" s="144"/>
      <c r="C22" s="131"/>
      <c r="D22" s="18" t="s">
        <v>231</v>
      </c>
      <c r="F22" s="134"/>
      <c r="I22" s="144"/>
      <c r="J22" s="131"/>
      <c r="K22" s="18" t="s">
        <v>231</v>
      </c>
      <c r="M22" s="134"/>
    </row>
    <row r="23" spans="2:13" ht="15.75" thickBot="1">
      <c r="B23" s="144"/>
      <c r="C23" s="131"/>
      <c r="D23" s="1">
        <v>1</v>
      </c>
      <c r="E23" s="71" t="s">
        <v>248</v>
      </c>
      <c r="F23" s="134"/>
      <c r="I23" s="144"/>
      <c r="J23" s="131"/>
      <c r="K23" s="114">
        <v>1</v>
      </c>
      <c r="L23" s="71" t="s">
        <v>248</v>
      </c>
      <c r="M23" s="134"/>
    </row>
    <row r="24" spans="2:13" ht="15.75" thickBot="1">
      <c r="B24" s="144"/>
      <c r="C24" s="131"/>
      <c r="D24" s="1">
        <v>2</v>
      </c>
      <c r="E24" s="33"/>
      <c r="F24" s="134"/>
      <c r="I24" s="144"/>
      <c r="J24" s="131"/>
      <c r="K24" s="114">
        <v>2</v>
      </c>
      <c r="L24" s="33"/>
      <c r="M24" s="134"/>
    </row>
    <row r="25" spans="2:13" ht="15.75" thickBot="1">
      <c r="B25" s="144"/>
      <c r="C25" s="131"/>
      <c r="D25" s="1">
        <v>3</v>
      </c>
      <c r="E25" s="33"/>
      <c r="F25" s="134"/>
      <c r="I25" s="144"/>
      <c r="J25" s="131"/>
      <c r="K25" s="114">
        <v>3</v>
      </c>
      <c r="L25" s="33"/>
      <c r="M25" s="134"/>
    </row>
    <row r="26" spans="2:13" ht="15.75" thickBot="1">
      <c r="B26" s="144"/>
      <c r="C26" s="131"/>
      <c r="D26" s="1">
        <v>4</v>
      </c>
      <c r="E26" s="33"/>
      <c r="F26" s="134"/>
      <c r="I26" s="144"/>
      <c r="J26" s="131"/>
      <c r="K26" s="114">
        <v>4</v>
      </c>
      <c r="L26" s="33"/>
      <c r="M26" s="134"/>
    </row>
    <row r="27" spans="2:13" ht="15.75" thickBot="1">
      <c r="B27" s="145"/>
      <c r="C27" s="140"/>
      <c r="D27" s="135"/>
      <c r="E27" s="135"/>
      <c r="F27" s="136"/>
      <c r="I27" s="145"/>
      <c r="J27" s="140"/>
      <c r="K27" s="135"/>
      <c r="L27" s="135"/>
      <c r="M27" s="136"/>
    </row>
    <row r="28" spans="2:10" ht="15.75" thickBot="1">
      <c r="B28" s="142"/>
      <c r="C28" s="131"/>
      <c r="I28" s="142"/>
      <c r="J28" s="131"/>
    </row>
    <row r="29" spans="2:13" ht="15.75" thickBot="1">
      <c r="B29" s="146" t="s">
        <v>144</v>
      </c>
      <c r="C29" s="141"/>
      <c r="D29" s="132"/>
      <c r="E29" s="132"/>
      <c r="F29" s="133"/>
      <c r="I29" s="146" t="s">
        <v>144</v>
      </c>
      <c r="J29" s="141"/>
      <c r="K29" s="132"/>
      <c r="L29" s="132"/>
      <c r="M29" s="133"/>
    </row>
    <row r="30" spans="2:13" ht="15.75" thickBot="1">
      <c r="B30" s="144"/>
      <c r="C30" s="131"/>
      <c r="F30" s="134"/>
      <c r="I30" s="144"/>
      <c r="J30" s="131"/>
      <c r="M30" s="134"/>
    </row>
    <row r="31" spans="2:13" ht="15.75" thickBot="1">
      <c r="B31" s="144"/>
      <c r="C31" s="131"/>
      <c r="D31" s="18" t="s">
        <v>291</v>
      </c>
      <c r="E31" s="33"/>
      <c r="F31" s="134"/>
      <c r="I31" s="144"/>
      <c r="J31" s="131"/>
      <c r="K31" s="18" t="s">
        <v>291</v>
      </c>
      <c r="L31" s="33"/>
      <c r="M31" s="134"/>
    </row>
    <row r="32" spans="2:13" ht="15.75" thickBot="1">
      <c r="B32" s="144"/>
      <c r="C32" s="131"/>
      <c r="D32" s="18" t="s">
        <v>292</v>
      </c>
      <c r="E32" s="35"/>
      <c r="F32" s="134"/>
      <c r="I32" s="144"/>
      <c r="J32" s="131"/>
      <c r="K32" s="18" t="s">
        <v>292</v>
      </c>
      <c r="L32" s="35"/>
      <c r="M32" s="134"/>
    </row>
    <row r="33" spans="2:13" ht="15.75" thickBot="1">
      <c r="B33" s="144"/>
      <c r="C33" s="131"/>
      <c r="D33" s="18" t="s">
        <v>293</v>
      </c>
      <c r="E33" s="35"/>
      <c r="F33" s="134"/>
      <c r="I33" s="144"/>
      <c r="J33" s="131"/>
      <c r="K33" s="18" t="s">
        <v>293</v>
      </c>
      <c r="L33" s="35"/>
      <c r="M33" s="134"/>
    </row>
    <row r="34" spans="2:13" ht="15.75" thickBot="1">
      <c r="B34" s="145"/>
      <c r="C34" s="140"/>
      <c r="D34" s="135"/>
      <c r="E34" s="135"/>
      <c r="F34" s="136"/>
      <c r="I34" s="145"/>
      <c r="J34" s="140"/>
      <c r="K34" s="135"/>
      <c r="L34" s="135"/>
      <c r="M34" s="136"/>
    </row>
    <row r="35" spans="2:10" ht="15.75" thickBot="1">
      <c r="B35" s="142"/>
      <c r="C35" s="131"/>
      <c r="I35" s="142"/>
      <c r="J35" s="131"/>
    </row>
    <row r="36" spans="2:13" ht="15.75" thickBot="1">
      <c r="B36" s="143" t="s">
        <v>185</v>
      </c>
      <c r="C36" s="141"/>
      <c r="D36" s="132"/>
      <c r="E36" s="132"/>
      <c r="F36" s="133"/>
      <c r="I36" s="143" t="s">
        <v>185</v>
      </c>
      <c r="J36" s="141"/>
      <c r="K36" s="132"/>
      <c r="L36" s="132"/>
      <c r="M36" s="133"/>
    </row>
    <row r="37" spans="2:13" ht="15.75" thickBot="1">
      <c r="B37" s="144"/>
      <c r="C37" s="131"/>
      <c r="F37" s="134"/>
      <c r="I37" s="144"/>
      <c r="J37" s="131"/>
      <c r="M37" s="134"/>
    </row>
    <row r="38" spans="2:13" ht="15.75" thickBot="1">
      <c r="B38" s="144"/>
      <c r="C38" s="131"/>
      <c r="D38" s="18" t="s">
        <v>291</v>
      </c>
      <c r="E38" s="33"/>
      <c r="F38" s="134"/>
      <c r="I38" s="144"/>
      <c r="J38" s="131"/>
      <c r="K38" s="18" t="s">
        <v>291</v>
      </c>
      <c r="L38" s="33"/>
      <c r="M38" s="134"/>
    </row>
    <row r="39" spans="2:13" ht="15.75" thickBot="1">
      <c r="B39" s="144"/>
      <c r="C39" s="131"/>
      <c r="D39" s="18" t="s">
        <v>294</v>
      </c>
      <c r="E39" s="35"/>
      <c r="F39" s="134"/>
      <c r="I39" s="144"/>
      <c r="J39" s="131"/>
      <c r="K39" s="18" t="s">
        <v>294</v>
      </c>
      <c r="L39" s="35"/>
      <c r="M39" s="134"/>
    </row>
    <row r="40" spans="2:13" ht="15.75" thickBot="1">
      <c r="B40" s="144"/>
      <c r="C40" s="131"/>
      <c r="D40" s="18" t="s">
        <v>295</v>
      </c>
      <c r="E40" s="35"/>
      <c r="F40" s="134"/>
      <c r="I40" s="144"/>
      <c r="J40" s="131"/>
      <c r="K40" s="18" t="s">
        <v>295</v>
      </c>
      <c r="L40" s="35"/>
      <c r="M40" s="134"/>
    </row>
    <row r="41" spans="2:13" ht="15.75" thickBot="1">
      <c r="B41" s="145"/>
      <c r="C41" s="140"/>
      <c r="D41" s="135"/>
      <c r="E41" s="135"/>
      <c r="F41" s="136"/>
      <c r="I41" s="145"/>
      <c r="J41" s="140"/>
      <c r="K41" s="135"/>
      <c r="L41" s="135"/>
      <c r="M41" s="136"/>
    </row>
    <row r="42" spans="2:10" ht="15.75" thickBot="1">
      <c r="B42" s="142"/>
      <c r="C42" s="131"/>
      <c r="I42" s="142"/>
      <c r="J42" s="131"/>
    </row>
    <row r="43" spans="2:13" ht="15.75" thickBot="1">
      <c r="B43" s="143" t="s">
        <v>186</v>
      </c>
      <c r="C43" s="141"/>
      <c r="D43" s="132"/>
      <c r="E43" s="132"/>
      <c r="F43" s="133"/>
      <c r="I43" s="143" t="s">
        <v>186</v>
      </c>
      <c r="J43" s="141"/>
      <c r="K43" s="132"/>
      <c r="L43" s="132"/>
      <c r="M43" s="133"/>
    </row>
    <row r="44" spans="2:13" ht="15.75" thickBot="1">
      <c r="B44" s="144"/>
      <c r="C44" s="131"/>
      <c r="F44" s="134"/>
      <c r="I44" s="144"/>
      <c r="J44" s="131"/>
      <c r="M44" s="134"/>
    </row>
    <row r="45" spans="2:13" ht="15.75" thickBot="1">
      <c r="B45" s="144"/>
      <c r="C45" s="131"/>
      <c r="D45" s="18" t="s">
        <v>291</v>
      </c>
      <c r="E45" s="9"/>
      <c r="F45" s="134"/>
      <c r="I45" s="144"/>
      <c r="J45" s="131"/>
      <c r="K45" s="18" t="s">
        <v>291</v>
      </c>
      <c r="L45" s="9"/>
      <c r="M45" s="134"/>
    </row>
    <row r="46" spans="2:13" ht="15.75" thickBot="1">
      <c r="B46" s="144"/>
      <c r="C46" s="131"/>
      <c r="D46" s="18" t="s">
        <v>296</v>
      </c>
      <c r="E46" s="35"/>
      <c r="F46" s="134"/>
      <c r="I46" s="144"/>
      <c r="J46" s="131"/>
      <c r="K46" s="18" t="s">
        <v>296</v>
      </c>
      <c r="L46" s="35"/>
      <c r="M46" s="134"/>
    </row>
    <row r="47" spans="2:13" ht="15.75" thickBot="1">
      <c r="B47" s="144"/>
      <c r="C47" s="131"/>
      <c r="D47" s="18" t="s">
        <v>297</v>
      </c>
      <c r="E47" s="35"/>
      <c r="F47" s="134"/>
      <c r="I47" s="144"/>
      <c r="J47" s="131"/>
      <c r="K47" s="18" t="s">
        <v>297</v>
      </c>
      <c r="L47" s="35"/>
      <c r="M47" s="134"/>
    </row>
    <row r="48" spans="2:13" ht="15.75" thickBot="1">
      <c r="B48" s="145"/>
      <c r="C48" s="140"/>
      <c r="D48" s="135"/>
      <c r="E48" s="135"/>
      <c r="F48" s="136"/>
      <c r="I48" s="145"/>
      <c r="J48" s="140"/>
      <c r="K48" s="135"/>
      <c r="L48" s="135"/>
      <c r="M48" s="136"/>
    </row>
    <row r="49" ht="14.25"/>
    <row r="50" ht="14.25"/>
    <row r="51" ht="14.25"/>
  </sheetData>
  <sheetProtection/>
  <mergeCells count="2">
    <mergeCell ref="C13:E13"/>
    <mergeCell ref="J13:L13"/>
  </mergeCells>
  <dataValidations count="4">
    <dataValidation allowBlank="1" showInputMessage="1" showErrorMessage="1" promptTitle="Inedible Loss" prompt="Crop that is damaged, diseased, showing signs of decay, or over mature" sqref="B17 I17"/>
    <dataValidation allowBlank="1" showInputMessage="1" showErrorMessage="1" promptTitle="Edible, Not Marketable Loss" prompt="Crop left in-field that does not meet buyers' current quality specifications but is still considered edible for human consumption." sqref="B16 I16"/>
    <dataValidation allowBlank="1" showInputMessage="1" showErrorMessage="1" promptTitle="Marketable Loss" prompt="Crop loss that meets buyers’ current quality specifications." sqref="B15 I15"/>
    <dataValidation type="list" allowBlank="1" showInputMessage="1" showErrorMessage="1" sqref="E38 E31 E45 L31 L38 L45 E24:E26 L24:L26"/>
  </dataValidations>
  <printOptions/>
  <pageMargins left="0.7" right="0.7" top="0.75" bottom="0.75" header="0.3" footer="0.3"/>
  <pageSetup orientation="landscape" paperSize="9"/>
</worksheet>
</file>

<file path=xl/worksheets/sheet13.xml><?xml version="1.0" encoding="utf-8"?>
<worksheet xmlns="http://schemas.openxmlformats.org/spreadsheetml/2006/main" xmlns:r="http://schemas.openxmlformats.org/officeDocument/2006/relationships">
  <dimension ref="A1:S71"/>
  <sheetViews>
    <sheetView showGridLines="0" showRowColHeaders="0" zoomScale="120" zoomScaleNormal="12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 sqref="C1:I1"/>
    </sheetView>
  </sheetViews>
  <sheetFormatPr defaultColWidth="0" defaultRowHeight="15" zeroHeight="1"/>
  <cols>
    <col min="1" max="1" width="16.140625" style="1" customWidth="1"/>
    <col min="2" max="2" width="10.7109375" style="0" customWidth="1"/>
    <col min="3" max="3" width="26.7109375" style="0" customWidth="1"/>
    <col min="4" max="11" width="10.7109375" style="0" customWidth="1"/>
    <col min="12" max="12" width="26.7109375" style="0" customWidth="1"/>
    <col min="13" max="19" width="10.7109375" style="0" customWidth="1"/>
    <col min="20" max="16384" width="10.7109375" style="0" hidden="1" customWidth="1"/>
  </cols>
  <sheetData>
    <row r="1" spans="3:18" ht="14.25">
      <c r="C1" s="484" t="s">
        <v>31</v>
      </c>
      <c r="D1" s="484"/>
      <c r="E1" s="484"/>
      <c r="F1" s="484"/>
      <c r="G1" s="484"/>
      <c r="H1" s="484"/>
      <c r="I1" s="484"/>
      <c r="L1" s="484" t="s">
        <v>31</v>
      </c>
      <c r="M1" s="484"/>
      <c r="N1" s="484"/>
      <c r="O1" s="484"/>
      <c r="P1" s="484"/>
      <c r="Q1" s="484"/>
      <c r="R1" s="484"/>
    </row>
    <row r="2" spans="1:19" ht="14.25">
      <c r="A2" s="221" t="s">
        <v>298</v>
      </c>
      <c r="B2" s="221"/>
      <c r="C2" s="221"/>
      <c r="D2" s="221"/>
      <c r="E2" s="221"/>
      <c r="F2" s="221"/>
      <c r="G2" s="221"/>
      <c r="H2" s="221"/>
      <c r="I2" s="221"/>
      <c r="J2" s="221"/>
      <c r="K2" s="221"/>
      <c r="L2" s="221"/>
      <c r="M2" s="221"/>
      <c r="N2" s="221"/>
      <c r="O2" s="221"/>
      <c r="P2" s="221"/>
      <c r="Q2" s="221"/>
      <c r="R2" s="221"/>
      <c r="S2" s="221"/>
    </row>
    <row r="3" ht="14.25">
      <c r="B3" s="1" t="s">
        <v>109</v>
      </c>
    </row>
    <row r="4" spans="4:16" ht="15" thickBot="1">
      <c r="D4" s="7" t="s">
        <v>145</v>
      </c>
      <c r="E4" s="7" t="s">
        <v>146</v>
      </c>
      <c r="F4" s="7" t="s">
        <v>147</v>
      </c>
      <c r="G4" s="230" t="s">
        <v>148</v>
      </c>
      <c r="M4" s="7" t="s">
        <v>145</v>
      </c>
      <c r="N4" s="7" t="s">
        <v>146</v>
      </c>
      <c r="O4" s="7" t="s">
        <v>147</v>
      </c>
      <c r="P4" s="230" t="s">
        <v>148</v>
      </c>
    </row>
    <row r="5" spans="3:18" ht="28.5">
      <c r="C5" s="119" t="s">
        <v>180</v>
      </c>
      <c r="D5" s="219"/>
      <c r="E5" s="219"/>
      <c r="F5" s="219"/>
      <c r="G5" s="482"/>
      <c r="H5" s="483"/>
      <c r="I5" s="483"/>
      <c r="L5" s="119" t="s">
        <v>180</v>
      </c>
      <c r="M5" s="219" t="s">
        <v>299</v>
      </c>
      <c r="N5" s="219"/>
      <c r="O5" s="219"/>
      <c r="P5" s="485"/>
      <c r="Q5" s="481"/>
      <c r="R5" s="481"/>
    </row>
    <row r="6" spans="3:15" ht="14.25">
      <c r="C6" s="119" t="s">
        <v>150</v>
      </c>
      <c r="D6" s="220"/>
      <c r="E6" s="220"/>
      <c r="F6" s="220"/>
      <c r="L6" s="119" t="s">
        <v>150</v>
      </c>
      <c r="M6" s="220"/>
      <c r="N6" s="220"/>
      <c r="O6" s="220"/>
    </row>
    <row r="7" ht="14.25">
      <c r="B7" s="18"/>
    </row>
    <row r="8" ht="14.25">
      <c r="B8" s="18"/>
    </row>
    <row r="9" ht="14.25">
      <c r="B9" s="18"/>
    </row>
    <row r="10" spans="2:15" ht="15" thickBot="1">
      <c r="B10" s="1" t="s">
        <v>184</v>
      </c>
      <c r="C10" s="18"/>
      <c r="D10" s="108" t="s">
        <v>69</v>
      </c>
      <c r="E10" s="108" t="s">
        <v>70</v>
      </c>
      <c r="F10" s="108" t="s">
        <v>71</v>
      </c>
      <c r="M10" s="108" t="s">
        <v>69</v>
      </c>
      <c r="N10" s="108" t="s">
        <v>70</v>
      </c>
      <c r="O10" s="108" t="s">
        <v>71</v>
      </c>
    </row>
    <row r="11" spans="3:15" ht="14.25">
      <c r="C11" s="18" t="s">
        <v>73</v>
      </c>
      <c r="D11" s="219"/>
      <c r="E11" s="219"/>
      <c r="F11" s="219"/>
      <c r="L11" s="18" t="s">
        <v>73</v>
      </c>
      <c r="M11" s="219"/>
      <c r="N11" s="219"/>
      <c r="O11" s="219"/>
    </row>
    <row r="12" spans="3:15" ht="14.25">
      <c r="C12" s="18" t="s">
        <v>75</v>
      </c>
      <c r="D12" s="220"/>
      <c r="E12" s="220"/>
      <c r="F12" s="220"/>
      <c r="L12" s="18" t="s">
        <v>75</v>
      </c>
      <c r="M12" s="220"/>
      <c r="N12" s="220"/>
      <c r="O12" s="220"/>
    </row>
    <row r="13" ht="14.25"/>
    <row r="14" ht="14.25"/>
    <row r="15" ht="15" thickBot="1">
      <c r="B15" s="1" t="s">
        <v>182</v>
      </c>
    </row>
    <row r="16" spans="3:13" ht="28.5">
      <c r="C16" s="121" t="s">
        <v>182</v>
      </c>
      <c r="D16" s="152"/>
      <c r="L16" s="121" t="s">
        <v>182</v>
      </c>
      <c r="M16" s="152"/>
    </row>
    <row r="17" ht="14.25"/>
    <row r="18" ht="14.25"/>
    <row r="19" spans="1:19" ht="14.25">
      <c r="A19" s="221" t="s">
        <v>217</v>
      </c>
      <c r="B19" s="221"/>
      <c r="C19" s="221"/>
      <c r="D19" s="221"/>
      <c r="E19" s="221"/>
      <c r="F19" s="221"/>
      <c r="G19" s="221"/>
      <c r="H19" s="221"/>
      <c r="I19" s="221"/>
      <c r="J19" s="221"/>
      <c r="K19" s="221"/>
      <c r="L19" s="221"/>
      <c r="M19" s="221"/>
      <c r="N19" s="221"/>
      <c r="O19" s="221"/>
      <c r="P19" s="221"/>
      <c r="Q19" s="221"/>
      <c r="R19" s="221"/>
      <c r="S19" s="221"/>
    </row>
    <row r="20" ht="14.25">
      <c r="B20" s="1" t="s">
        <v>109</v>
      </c>
    </row>
    <row r="21" spans="4:16" ht="15" thickBot="1">
      <c r="D21" s="7" t="s">
        <v>145</v>
      </c>
      <c r="E21" s="7" t="s">
        <v>146</v>
      </c>
      <c r="F21" s="7" t="s">
        <v>147</v>
      </c>
      <c r="G21" s="230" t="s">
        <v>148</v>
      </c>
      <c r="M21" s="7" t="s">
        <v>145</v>
      </c>
      <c r="N21" s="7" t="s">
        <v>146</v>
      </c>
      <c r="O21" s="7" t="s">
        <v>147</v>
      </c>
      <c r="P21" s="230" t="s">
        <v>148</v>
      </c>
    </row>
    <row r="22" spans="3:18" ht="14.25">
      <c r="C22" s="18" t="s">
        <v>149</v>
      </c>
      <c r="D22" s="219"/>
      <c r="E22" s="219"/>
      <c r="F22" s="219"/>
      <c r="G22" s="482"/>
      <c r="H22" s="483"/>
      <c r="I22" s="483"/>
      <c r="L22" s="18" t="s">
        <v>149</v>
      </c>
      <c r="M22" s="219"/>
      <c r="N22" s="219"/>
      <c r="O22" s="219"/>
      <c r="P22" s="482"/>
      <c r="Q22" s="483"/>
      <c r="R22" s="483"/>
    </row>
    <row r="23" spans="3:15" ht="14.25">
      <c r="C23" s="18" t="s">
        <v>150</v>
      </c>
      <c r="D23" s="220"/>
      <c r="E23" s="220"/>
      <c r="F23" s="220"/>
      <c r="L23" s="18" t="s">
        <v>150</v>
      </c>
      <c r="M23" s="220"/>
      <c r="N23" s="220"/>
      <c r="O23" s="220"/>
    </row>
    <row r="24" ht="14.25">
      <c r="B24" s="18"/>
    </row>
    <row r="25" ht="14.25">
      <c r="B25" s="18"/>
    </row>
    <row r="26" ht="14.25">
      <c r="B26" s="1" t="s">
        <v>184</v>
      </c>
    </row>
    <row r="27" spans="4:15" ht="15" thickBot="1">
      <c r="D27" s="108" t="s">
        <v>69</v>
      </c>
      <c r="E27" s="108" t="s">
        <v>70</v>
      </c>
      <c r="F27" s="108" t="s">
        <v>71</v>
      </c>
      <c r="M27" s="108" t="s">
        <v>69</v>
      </c>
      <c r="N27" s="108" t="s">
        <v>70</v>
      </c>
      <c r="O27" s="108" t="s">
        <v>71</v>
      </c>
    </row>
    <row r="28" spans="3:15" ht="14.25">
      <c r="C28" s="18" t="s">
        <v>73</v>
      </c>
      <c r="D28" s="219"/>
      <c r="E28" s="219"/>
      <c r="F28" s="219"/>
      <c r="L28" s="18" t="s">
        <v>73</v>
      </c>
      <c r="M28" s="219"/>
      <c r="N28" s="219"/>
      <c r="O28" s="219"/>
    </row>
    <row r="29" spans="3:15" ht="14.25">
      <c r="C29" s="18" t="s">
        <v>75</v>
      </c>
      <c r="D29" s="220"/>
      <c r="E29" s="220"/>
      <c r="F29" s="220"/>
      <c r="L29" s="18" t="s">
        <v>75</v>
      </c>
      <c r="M29" s="220"/>
      <c r="N29" s="220"/>
      <c r="O29" s="220"/>
    </row>
    <row r="30" ht="14.25"/>
    <row r="31" ht="14.25"/>
    <row r="32" ht="15" thickBot="1">
      <c r="B32" s="1" t="s">
        <v>152</v>
      </c>
    </row>
    <row r="33" spans="2:13" ht="42.75">
      <c r="B33" s="1"/>
      <c r="C33" s="121" t="s">
        <v>300</v>
      </c>
      <c r="D33" s="167"/>
      <c r="L33" s="121" t="s">
        <v>300</v>
      </c>
      <c r="M33" s="167"/>
    </row>
    <row r="34" spans="3:13" ht="42.75">
      <c r="C34" s="121" t="s">
        <v>301</v>
      </c>
      <c r="D34" s="166"/>
      <c r="L34" s="121" t="s">
        <v>301</v>
      </c>
      <c r="M34" s="154"/>
    </row>
    <row r="35" ht="14.25"/>
    <row r="36" ht="14.25"/>
    <row r="37" ht="14.25"/>
    <row r="38" spans="1:19" ht="14.25">
      <c r="A38" s="221" t="s">
        <v>224</v>
      </c>
      <c r="B38" s="221"/>
      <c r="C38" s="221"/>
      <c r="D38" s="221"/>
      <c r="E38" s="221"/>
      <c r="F38" s="221"/>
      <c r="G38" s="221"/>
      <c r="H38" s="221"/>
      <c r="I38" s="221"/>
      <c r="J38" s="221"/>
      <c r="K38" s="221"/>
      <c r="L38" s="221"/>
      <c r="M38" s="221"/>
      <c r="N38" s="221"/>
      <c r="O38" s="221"/>
      <c r="P38" s="221"/>
      <c r="Q38" s="221"/>
      <c r="R38" s="221"/>
      <c r="S38" s="221"/>
    </row>
    <row r="39" ht="14.25">
      <c r="B39" s="1" t="s">
        <v>109</v>
      </c>
    </row>
    <row r="40" spans="4:16" ht="15" thickBot="1">
      <c r="D40" s="7" t="s">
        <v>145</v>
      </c>
      <c r="E40" s="7" t="s">
        <v>146</v>
      </c>
      <c r="F40" s="7" t="s">
        <v>147</v>
      </c>
      <c r="G40" s="230" t="s">
        <v>148</v>
      </c>
      <c r="M40" s="7" t="s">
        <v>145</v>
      </c>
      <c r="N40" s="7" t="s">
        <v>146</v>
      </c>
      <c r="O40" s="7" t="s">
        <v>147</v>
      </c>
      <c r="P40" s="230" t="s">
        <v>148</v>
      </c>
    </row>
    <row r="41" spans="3:18" ht="14.25">
      <c r="C41" s="18" t="s">
        <v>149</v>
      </c>
      <c r="D41" s="219"/>
      <c r="E41" s="219"/>
      <c r="F41" s="219"/>
      <c r="G41" s="482"/>
      <c r="H41" s="483"/>
      <c r="I41" s="483"/>
      <c r="L41" s="18" t="s">
        <v>149</v>
      </c>
      <c r="M41" s="219"/>
      <c r="N41" s="219"/>
      <c r="O41" s="219"/>
      <c r="P41" s="482"/>
      <c r="Q41" s="483"/>
      <c r="R41" s="483"/>
    </row>
    <row r="42" spans="3:15" ht="14.25">
      <c r="C42" s="18" t="s">
        <v>150</v>
      </c>
      <c r="D42" s="220"/>
      <c r="E42" s="220"/>
      <c r="F42" s="220"/>
      <c r="L42" s="18" t="s">
        <v>150</v>
      </c>
      <c r="M42" s="220"/>
      <c r="N42" s="220"/>
      <c r="O42" s="220"/>
    </row>
    <row r="43" ht="14.25">
      <c r="B43" s="18"/>
    </row>
    <row r="44" ht="14.25">
      <c r="B44" s="18"/>
    </row>
    <row r="45" ht="14.25">
      <c r="B45" s="1" t="s">
        <v>184</v>
      </c>
    </row>
    <row r="46" spans="4:15" ht="15" thickBot="1">
      <c r="D46" s="108" t="s">
        <v>69</v>
      </c>
      <c r="E46" s="108" t="s">
        <v>70</v>
      </c>
      <c r="F46" s="108" t="s">
        <v>71</v>
      </c>
      <c r="M46" s="108" t="s">
        <v>69</v>
      </c>
      <c r="N46" s="108" t="s">
        <v>70</v>
      </c>
      <c r="O46" s="108" t="s">
        <v>71</v>
      </c>
    </row>
    <row r="47" spans="3:15" ht="14.25">
      <c r="C47" s="18" t="s">
        <v>73</v>
      </c>
      <c r="D47" s="219"/>
      <c r="E47" s="219"/>
      <c r="F47" s="219"/>
      <c r="L47" s="18" t="s">
        <v>73</v>
      </c>
      <c r="M47" s="219"/>
      <c r="N47" s="219"/>
      <c r="O47" s="219"/>
    </row>
    <row r="48" spans="3:15" ht="14.25">
      <c r="C48" s="18" t="s">
        <v>75</v>
      </c>
      <c r="D48" s="220"/>
      <c r="E48" s="220"/>
      <c r="F48" s="220"/>
      <c r="L48" s="18" t="s">
        <v>75</v>
      </c>
      <c r="M48" s="220"/>
      <c r="N48" s="220"/>
      <c r="O48" s="220"/>
    </row>
    <row r="49" ht="14.25"/>
    <row r="50" ht="14.25"/>
    <row r="51" ht="15" thickBot="1">
      <c r="B51" s="1" t="s">
        <v>152</v>
      </c>
    </row>
    <row r="52" spans="3:13" ht="42.75">
      <c r="C52" s="121" t="s">
        <v>300</v>
      </c>
      <c r="D52" s="155"/>
      <c r="L52" s="121" t="s">
        <v>300</v>
      </c>
      <c r="M52" s="155"/>
    </row>
    <row r="53" spans="3:13" ht="42.75">
      <c r="C53" s="121" t="s">
        <v>301</v>
      </c>
      <c r="D53" s="156"/>
      <c r="L53" s="121" t="s">
        <v>301</v>
      </c>
      <c r="M53" s="156"/>
    </row>
    <row r="54" ht="14.25"/>
    <row r="55" ht="14.25"/>
    <row r="56" spans="1:19" ht="14.25">
      <c r="A56" s="221" t="s">
        <v>227</v>
      </c>
      <c r="B56" s="221"/>
      <c r="C56" s="221"/>
      <c r="D56" s="221"/>
      <c r="E56" s="221"/>
      <c r="F56" s="221"/>
      <c r="G56" s="221"/>
      <c r="H56" s="221"/>
      <c r="I56" s="221"/>
      <c r="J56" s="221"/>
      <c r="K56" s="221"/>
      <c r="L56" s="221"/>
      <c r="M56" s="221"/>
      <c r="N56" s="221"/>
      <c r="O56" s="221"/>
      <c r="P56" s="221"/>
      <c r="Q56" s="221"/>
      <c r="R56" s="221"/>
      <c r="S56" s="221"/>
    </row>
    <row r="57" ht="14.25">
      <c r="B57" s="1" t="s">
        <v>109</v>
      </c>
    </row>
    <row r="58" spans="4:16" ht="15" thickBot="1">
      <c r="D58" s="7" t="s">
        <v>145</v>
      </c>
      <c r="E58" s="7" t="s">
        <v>146</v>
      </c>
      <c r="F58" s="7" t="s">
        <v>147</v>
      </c>
      <c r="G58" s="230" t="s">
        <v>148</v>
      </c>
      <c r="M58" s="7" t="s">
        <v>145</v>
      </c>
      <c r="N58" s="7" t="s">
        <v>146</v>
      </c>
      <c r="O58" s="7" t="s">
        <v>147</v>
      </c>
      <c r="P58" s="230" t="s">
        <v>148</v>
      </c>
    </row>
    <row r="59" spans="3:18" ht="14.25">
      <c r="C59" s="18" t="s">
        <v>149</v>
      </c>
      <c r="D59" s="219"/>
      <c r="E59" s="219"/>
      <c r="F59" s="219"/>
      <c r="G59" s="482"/>
      <c r="H59" s="483"/>
      <c r="I59" s="483"/>
      <c r="L59" s="18" t="s">
        <v>149</v>
      </c>
      <c r="M59" s="219"/>
      <c r="N59" s="219"/>
      <c r="O59" s="219"/>
      <c r="P59" s="482"/>
      <c r="Q59" s="483"/>
      <c r="R59" s="483"/>
    </row>
    <row r="60" spans="3:15" ht="14.25">
      <c r="C60" s="18" t="s">
        <v>150</v>
      </c>
      <c r="D60" s="220"/>
      <c r="E60" s="220"/>
      <c r="F60" s="220"/>
      <c r="L60" s="18" t="s">
        <v>150</v>
      </c>
      <c r="M60" s="220"/>
      <c r="N60" s="220"/>
      <c r="O60" s="220"/>
    </row>
    <row r="61" ht="14.25">
      <c r="B61" s="18"/>
    </row>
    <row r="62" ht="14.25">
      <c r="B62" s="18"/>
    </row>
    <row r="63" ht="14.25">
      <c r="B63" s="1" t="s">
        <v>184</v>
      </c>
    </row>
    <row r="64" spans="4:15" ht="15" thickBot="1">
      <c r="D64" s="108" t="s">
        <v>69</v>
      </c>
      <c r="E64" s="108" t="s">
        <v>70</v>
      </c>
      <c r="F64" s="108" t="s">
        <v>71</v>
      </c>
      <c r="M64" s="108" t="s">
        <v>69</v>
      </c>
      <c r="N64" s="108" t="s">
        <v>70</v>
      </c>
      <c r="O64" s="108" t="s">
        <v>71</v>
      </c>
    </row>
    <row r="65" spans="3:15" ht="14.25">
      <c r="C65" s="18" t="s">
        <v>73</v>
      </c>
      <c r="D65" s="219"/>
      <c r="E65" s="219"/>
      <c r="F65" s="219"/>
      <c r="L65" s="18" t="s">
        <v>73</v>
      </c>
      <c r="M65" s="219"/>
      <c r="N65" s="219"/>
      <c r="O65" s="219"/>
    </row>
    <row r="66" spans="3:15" ht="14.25">
      <c r="C66" s="18" t="s">
        <v>75</v>
      </c>
      <c r="D66" s="220"/>
      <c r="E66" s="220"/>
      <c r="F66" s="220"/>
      <c r="L66" s="18" t="s">
        <v>75</v>
      </c>
      <c r="M66" s="220"/>
      <c r="N66" s="220"/>
      <c r="O66" s="220"/>
    </row>
    <row r="67" ht="14.25"/>
    <row r="68" ht="14.25"/>
    <row r="69" ht="15" thickBot="1">
      <c r="B69" s="1" t="s">
        <v>152</v>
      </c>
    </row>
    <row r="70" spans="3:13" ht="42.75">
      <c r="C70" s="121" t="s">
        <v>300</v>
      </c>
      <c r="D70" s="155"/>
      <c r="L70" s="121" t="s">
        <v>300</v>
      </c>
      <c r="M70" s="155"/>
    </row>
    <row r="71" spans="3:13" ht="42.75">
      <c r="C71" s="121" t="s">
        <v>301</v>
      </c>
      <c r="D71" s="156"/>
      <c r="L71" s="121" t="s">
        <v>301</v>
      </c>
      <c r="M71" s="156"/>
    </row>
    <row r="72" ht="14.25"/>
    <row r="73" ht="14.25"/>
  </sheetData>
  <sheetProtection/>
  <mergeCells count="10">
    <mergeCell ref="G41:I41"/>
    <mergeCell ref="P41:R41"/>
    <mergeCell ref="G59:I59"/>
    <mergeCell ref="P59:R59"/>
    <mergeCell ref="C1:I1"/>
    <mergeCell ref="L1:R1"/>
    <mergeCell ref="G5:I5"/>
    <mergeCell ref="P5:R5"/>
    <mergeCell ref="G22:I22"/>
    <mergeCell ref="P22:R22"/>
  </mergeCells>
  <dataValidations count="7">
    <dataValidation allowBlank="1" showInputMessage="1" showErrorMessage="1" promptTitle="Moisture Content %" prompt="The amount of water in the product often reported as a percentage." sqref="B15 C16 L16"/>
    <dataValidation allowBlank="1" showErrorMessage="1" promptTitle="Acres Planted" prompt="Total amount (in acres) of managed area out into production for crop(s) of interest" sqref="B26 B45 B63 B10"/>
    <dataValidation type="list" allowBlank="1" showInputMessage="1" showErrorMessage="1" sqref="D5:E5 M5:O5">
      <formula1>In_Field_Loss</formula1>
    </dataValidation>
    <dataValidation type="list" allowBlank="1" showInputMessage="1" showErrorMessage="1" sqref="D22:F22 M22:O22">
      <formula1>Packinghouse_Loss</formula1>
    </dataValidation>
    <dataValidation type="list" allowBlank="1" showInputMessage="1" showErrorMessage="1" sqref="D41:F41 M41:O41">
      <formula1>Processing_Loss</formula1>
    </dataValidation>
    <dataValidation type="list" allowBlank="1" showInputMessage="1" showErrorMessage="1" sqref="D59:F59 M59:O59">
      <formula1>Storage_Loss</formula1>
    </dataValidation>
    <dataValidation type="list" allowBlank="1" showInputMessage="1" showErrorMessage="1" sqref="F5 D11:F11 M11:O11 D28:F28 M28:O28 D47:F47 M47:O47 D65:F65 M65:O65"/>
  </dataValidations>
  <printOptions/>
  <pageMargins left="0.7" right="0.7" top="0.75" bottom="0.75" header="0.3" footer="0.3"/>
  <pageSetup orientation="landscape" paperSize="9"/>
</worksheet>
</file>

<file path=xl/worksheets/sheet14.xml><?xml version="1.0" encoding="utf-8"?>
<worksheet xmlns="http://schemas.openxmlformats.org/spreadsheetml/2006/main" xmlns:r="http://schemas.openxmlformats.org/officeDocument/2006/relationships">
  <dimension ref="B2:K54"/>
  <sheetViews>
    <sheetView showGridLines="0" showRowColHeaders="0" zoomScale="110" zoomScaleNormal="110" zoomScalePageLayoutView="0" workbookViewId="0" topLeftCell="A1">
      <selection activeCell="A2" sqref="A2"/>
    </sheetView>
  </sheetViews>
  <sheetFormatPr defaultColWidth="0" defaultRowHeight="15" zeroHeight="1"/>
  <cols>
    <col min="1" max="1" width="3.7109375" style="0" customWidth="1"/>
    <col min="2" max="3" width="10.7109375" style="0" customWidth="1"/>
    <col min="4" max="7" width="18.00390625" style="0" customWidth="1"/>
    <col min="8" max="9" width="10.7109375" style="0" customWidth="1"/>
    <col min="10" max="10" width="33.140625" style="0" customWidth="1"/>
    <col min="11" max="11" width="10.7109375" style="0" customWidth="1"/>
    <col min="12" max="12" width="4.7109375" style="0" customWidth="1"/>
    <col min="13" max="16384" width="10.7109375" style="0" hidden="1" customWidth="1"/>
  </cols>
  <sheetData>
    <row r="1" ht="14.25"/>
    <row r="2" spans="2:11" ht="23.25">
      <c r="B2" s="486" t="s">
        <v>302</v>
      </c>
      <c r="C2" s="487"/>
      <c r="D2" s="487"/>
      <c r="E2" s="486"/>
      <c r="F2" s="487"/>
      <c r="G2" s="487"/>
      <c r="H2" s="486"/>
      <c r="I2" s="487"/>
      <c r="J2" s="487"/>
      <c r="K2" s="223"/>
    </row>
    <row r="3" spans="2:11" ht="14.25">
      <c r="B3" s="222"/>
      <c r="C3" s="222">
        <v>0</v>
      </c>
      <c r="D3" s="222"/>
      <c r="E3" s="222">
        <v>0</v>
      </c>
      <c r="F3" s="222">
        <v>0</v>
      </c>
      <c r="G3" s="222">
        <v>0</v>
      </c>
      <c r="H3" s="222"/>
      <c r="I3" s="222"/>
      <c r="J3" s="222"/>
      <c r="K3" s="222"/>
    </row>
    <row r="4" spans="2:11" ht="14.25">
      <c r="B4" s="97"/>
      <c r="K4" s="98"/>
    </row>
    <row r="5" spans="2:11" ht="14.25">
      <c r="B5" s="97"/>
      <c r="K5" s="98"/>
    </row>
    <row r="6" spans="2:11" ht="14.25">
      <c r="B6" s="97"/>
      <c r="K6" s="98"/>
    </row>
    <row r="7" spans="2:11" ht="14.25">
      <c r="B7" s="97"/>
      <c r="K7" s="98"/>
    </row>
    <row r="8" spans="2:11" ht="14.25">
      <c r="B8" s="97"/>
      <c r="K8" s="98"/>
    </row>
    <row r="9" spans="2:11" ht="14.25">
      <c r="B9" s="97"/>
      <c r="K9" s="98"/>
    </row>
    <row r="10" spans="2:11" ht="14.25">
      <c r="B10" s="97"/>
      <c r="K10" s="98"/>
    </row>
    <row r="11" spans="2:11" ht="14.25">
      <c r="B11" s="97"/>
      <c r="K11" s="98"/>
    </row>
    <row r="12" spans="2:11" ht="14.25">
      <c r="B12" s="97"/>
      <c r="K12" s="98"/>
    </row>
    <row r="13" spans="2:11" ht="14.25">
      <c r="B13" s="97"/>
      <c r="K13" s="98"/>
    </row>
    <row r="14" spans="2:11" ht="14.25">
      <c r="B14" s="97"/>
      <c r="K14" s="98"/>
    </row>
    <row r="15" spans="2:11" ht="14.25">
      <c r="B15" s="97"/>
      <c r="K15" s="98"/>
    </row>
    <row r="16" spans="2:11" ht="14.25">
      <c r="B16" s="97"/>
      <c r="K16" s="98"/>
    </row>
    <row r="17" spans="2:11" ht="14.25">
      <c r="B17" s="97"/>
      <c r="K17" s="98"/>
    </row>
    <row r="18" spans="2:11" ht="14.25">
      <c r="B18" s="97"/>
      <c r="K18" s="98"/>
    </row>
    <row r="19" spans="2:11" ht="14.25">
      <c r="B19" s="97"/>
      <c r="K19" s="98"/>
    </row>
    <row r="20" spans="2:11" ht="14.25">
      <c r="B20" s="97"/>
      <c r="K20" s="98"/>
    </row>
    <row r="21" spans="2:11" ht="14.25">
      <c r="B21" s="97"/>
      <c r="K21" s="98"/>
    </row>
    <row r="22" spans="2:11" ht="14.25">
      <c r="B22" s="97"/>
      <c r="K22" s="98"/>
    </row>
    <row r="23" spans="2:11" ht="14.25">
      <c r="B23" s="97"/>
      <c r="K23" s="98"/>
    </row>
    <row r="24" spans="2:11" ht="14.25">
      <c r="B24" s="97"/>
      <c r="K24" s="98"/>
    </row>
    <row r="25" spans="2:11" ht="14.25">
      <c r="B25" s="97"/>
      <c r="K25" s="98"/>
    </row>
    <row r="26" spans="2:11" ht="14.25">
      <c r="B26" s="97"/>
      <c r="K26" s="98"/>
    </row>
    <row r="27" spans="2:11" ht="14.25">
      <c r="B27" s="97"/>
      <c r="K27" s="98"/>
    </row>
    <row r="28" spans="2:11" ht="14.25">
      <c r="B28" s="97"/>
      <c r="K28" s="98"/>
    </row>
    <row r="29" spans="2:11" ht="14.25">
      <c r="B29" s="97"/>
      <c r="K29" s="98"/>
    </row>
    <row r="30" spans="2:11" ht="14.25">
      <c r="B30" s="97"/>
      <c r="K30" s="98"/>
    </row>
    <row r="31" spans="2:11" ht="14.25">
      <c r="B31" s="97"/>
      <c r="K31" s="98"/>
    </row>
    <row r="32" spans="2:11" ht="14.25">
      <c r="B32" s="97"/>
      <c r="K32" s="98"/>
    </row>
    <row r="33" spans="2:11" ht="14.25">
      <c r="B33" s="97"/>
      <c r="K33" s="98"/>
    </row>
    <row r="34" spans="2:11" ht="14.25">
      <c r="B34" s="97"/>
      <c r="K34" s="98"/>
    </row>
    <row r="35" spans="2:11" ht="14.25">
      <c r="B35" s="97"/>
      <c r="C35" s="202" t="s">
        <v>80</v>
      </c>
      <c r="D35" s="1" t="s">
        <v>303</v>
      </c>
      <c r="G35" s="202" t="s">
        <v>80</v>
      </c>
      <c r="H35" s="2" t="s">
        <v>89</v>
      </c>
      <c r="K35" s="98"/>
    </row>
    <row r="36" spans="2:11" ht="14.25">
      <c r="B36" s="97"/>
      <c r="K36" s="98"/>
    </row>
    <row r="37" spans="2:11" ht="14.25">
      <c r="B37" s="97"/>
      <c r="K37" s="98"/>
    </row>
    <row r="38" spans="2:11" ht="14.25">
      <c r="B38" s="97"/>
      <c r="K38" s="98"/>
    </row>
    <row r="39" spans="2:11" ht="14.25">
      <c r="B39" s="97"/>
      <c r="K39" s="98"/>
    </row>
    <row r="40" spans="2:11" ht="14.25">
      <c r="B40" s="97"/>
      <c r="K40" s="98"/>
    </row>
    <row r="41" spans="2:11" ht="14.25">
      <c r="B41" s="97"/>
      <c r="K41" s="98"/>
    </row>
    <row r="42" spans="2:11" ht="14.25">
      <c r="B42" s="97"/>
      <c r="K42" s="98"/>
    </row>
    <row r="43" spans="2:11" ht="14.25">
      <c r="B43" s="97"/>
      <c r="K43" s="98"/>
    </row>
    <row r="44" spans="2:11" ht="14.25">
      <c r="B44" s="97"/>
      <c r="K44" s="98"/>
    </row>
    <row r="45" spans="2:11" ht="14.25">
      <c r="B45" s="97"/>
      <c r="K45" s="98"/>
    </row>
    <row r="46" spans="2:11" ht="14.25">
      <c r="B46" s="97"/>
      <c r="K46" s="98"/>
    </row>
    <row r="47" spans="2:11" ht="14.25">
      <c r="B47" s="97"/>
      <c r="K47" s="98"/>
    </row>
    <row r="48" spans="2:11" ht="14.25">
      <c r="B48" s="97"/>
      <c r="K48" s="98"/>
    </row>
    <row r="49" spans="2:11" ht="14.25">
      <c r="B49" s="97"/>
      <c r="D49" s="172"/>
      <c r="E49" s="159"/>
      <c r="F49" s="159"/>
      <c r="G49" s="159"/>
      <c r="K49" s="98"/>
    </row>
    <row r="50" spans="2:11" ht="14.25">
      <c r="B50" s="97"/>
      <c r="K50" s="98"/>
    </row>
    <row r="51" spans="2:11" ht="14.25">
      <c r="B51" s="97"/>
      <c r="D51" s="161"/>
      <c r="E51" s="147"/>
      <c r="F51" s="147"/>
      <c r="G51" s="147"/>
      <c r="K51" s="98"/>
    </row>
    <row r="52" spans="2:11" ht="14.25">
      <c r="B52" s="97"/>
      <c r="K52" s="98"/>
    </row>
    <row r="53" spans="2:11" ht="168">
      <c r="B53" s="97"/>
      <c r="D53" s="160" t="s">
        <v>101</v>
      </c>
      <c r="E53" s="160" t="s">
        <v>102</v>
      </c>
      <c r="F53" s="160" t="s">
        <v>103</v>
      </c>
      <c r="G53" s="160" t="s">
        <v>104</v>
      </c>
      <c r="K53" s="98"/>
    </row>
    <row r="54" spans="2:11" ht="14.25">
      <c r="B54" s="99"/>
      <c r="C54" s="100"/>
      <c r="D54" s="100"/>
      <c r="E54" s="100"/>
      <c r="F54" s="100"/>
      <c r="G54" s="100"/>
      <c r="H54" s="100"/>
      <c r="I54" s="100"/>
      <c r="J54" s="100"/>
      <c r="K54" s="101"/>
    </row>
    <row r="55" ht="14.25"/>
    <row r="56" ht="14.25"/>
  </sheetData>
  <sheetProtection/>
  <mergeCells count="3">
    <mergeCell ref="B2:D2"/>
    <mergeCell ref="E2:G2"/>
    <mergeCell ref="H2:J2"/>
  </mergeCells>
  <printOptions/>
  <pageMargins left="0.7" right="0.7" top="0.75" bottom="0.75" header="0.3" footer="0.3"/>
  <pageSetup orientation="landscape" paperSize="9"/>
  <drawing r:id="rId1"/>
</worksheet>
</file>

<file path=xl/worksheets/sheet15.xml><?xml version="1.0" encoding="utf-8"?>
<worksheet xmlns="http://schemas.openxmlformats.org/spreadsheetml/2006/main" xmlns:r="http://schemas.openxmlformats.org/officeDocument/2006/relationships">
  <dimension ref="B3:Q20"/>
  <sheetViews>
    <sheetView showGridLines="0" showRowColHeaders="0" zoomScale="120" zoomScaleNormal="120" zoomScalePageLayoutView="0" workbookViewId="0" topLeftCell="A1">
      <selection activeCell="A1" sqref="A1"/>
    </sheetView>
  </sheetViews>
  <sheetFormatPr defaultColWidth="0" defaultRowHeight="15" zeroHeight="1"/>
  <cols>
    <col min="1" max="1" width="10.7109375" style="0" customWidth="1"/>
    <col min="2" max="2" width="38.7109375" style="0" bestFit="1" customWidth="1"/>
    <col min="3" max="8" width="13.140625" style="0" customWidth="1"/>
    <col min="9" max="10" width="10.7109375" style="0" customWidth="1"/>
    <col min="11" max="11" width="38.7109375" style="0" bestFit="1" customWidth="1"/>
    <col min="12" max="17" width="13.7109375" style="0" customWidth="1"/>
    <col min="18" max="18" width="10.7109375" style="0" customWidth="1"/>
    <col min="19" max="20" width="0" style="0" hidden="1" customWidth="1"/>
    <col min="21" max="16384" width="10.7109375" style="0" hidden="1" customWidth="1"/>
  </cols>
  <sheetData>
    <row r="1" ht="14.25"/>
    <row r="2" ht="14.25"/>
    <row r="3" spans="2:17" ht="14.25">
      <c r="B3" s="291" t="s">
        <v>31</v>
      </c>
      <c r="C3" s="226" t="s">
        <v>99</v>
      </c>
      <c r="D3" s="226" t="s">
        <v>100</v>
      </c>
      <c r="E3" s="226"/>
      <c r="F3" s="227"/>
      <c r="G3" s="226" t="s">
        <v>99</v>
      </c>
      <c r="H3" s="226" t="s">
        <v>100</v>
      </c>
      <c r="I3" s="120"/>
      <c r="J3" s="120"/>
      <c r="K3" s="291" t="s">
        <v>31</v>
      </c>
      <c r="L3" s="226" t="s">
        <v>99</v>
      </c>
      <c r="M3" s="226" t="s">
        <v>100</v>
      </c>
      <c r="N3" s="226"/>
      <c r="O3" s="227"/>
      <c r="P3" s="226" t="s">
        <v>99</v>
      </c>
      <c r="Q3" s="226" t="s">
        <v>100</v>
      </c>
    </row>
    <row r="4" spans="2:17" ht="28.5">
      <c r="B4" s="108" t="s">
        <v>188</v>
      </c>
      <c r="C4" s="74" t="s">
        <v>189</v>
      </c>
      <c r="D4" s="74" t="s">
        <v>190</v>
      </c>
      <c r="E4" s="74" t="s">
        <v>191</v>
      </c>
      <c r="F4" s="74" t="s">
        <v>192</v>
      </c>
      <c r="G4" s="74" t="s">
        <v>189</v>
      </c>
      <c r="H4" s="74" t="s">
        <v>190</v>
      </c>
      <c r="K4" s="108" t="s">
        <v>188</v>
      </c>
      <c r="L4" s="74" t="s">
        <v>189</v>
      </c>
      <c r="M4" s="74" t="s">
        <v>190</v>
      </c>
      <c r="N4" s="74" t="s">
        <v>191</v>
      </c>
      <c r="O4" s="74" t="s">
        <v>192</v>
      </c>
      <c r="P4" s="74" t="s">
        <v>189</v>
      </c>
      <c r="Q4" s="74" t="s">
        <v>190</v>
      </c>
    </row>
    <row r="5" spans="2:17" ht="15" customHeight="1">
      <c r="B5" s="72"/>
      <c r="C5" s="477"/>
      <c r="D5" s="477"/>
      <c r="E5" s="90"/>
      <c r="F5" s="91"/>
      <c r="G5" s="478" t="s">
        <v>193</v>
      </c>
      <c r="H5" s="478"/>
      <c r="K5" s="72"/>
      <c r="L5" s="477"/>
      <c r="M5" s="477"/>
      <c r="N5" s="90"/>
      <c r="O5" s="91"/>
      <c r="P5" s="478" t="s">
        <v>193</v>
      </c>
      <c r="Q5" s="478"/>
    </row>
    <row r="6" spans="2:17" ht="14.25">
      <c r="B6" s="10" t="s">
        <v>194</v>
      </c>
      <c r="C6" s="49" t="s">
        <v>78</v>
      </c>
      <c r="D6" s="49" t="s">
        <v>78</v>
      </c>
      <c r="E6" s="488" t="s">
        <v>195</v>
      </c>
      <c r="F6" s="488" t="s">
        <v>195</v>
      </c>
      <c r="G6" s="89"/>
      <c r="H6" s="78"/>
      <c r="K6" s="30" t="s">
        <v>304</v>
      </c>
      <c r="L6" s="50" t="e">
        <v>#VALUE!</v>
      </c>
      <c r="M6" s="50" t="s">
        <v>78</v>
      </c>
      <c r="N6" s="476" t="s">
        <v>305</v>
      </c>
      <c r="O6" s="476" t="s">
        <v>195</v>
      </c>
      <c r="P6" s="89"/>
      <c r="Q6" s="79"/>
    </row>
    <row r="7" spans="2:17" ht="14.25">
      <c r="B7" s="10" t="s">
        <v>197</v>
      </c>
      <c r="C7" s="49" t="s">
        <v>78</v>
      </c>
      <c r="D7" s="49" t="s">
        <v>78</v>
      </c>
      <c r="E7" s="488"/>
      <c r="F7" s="488"/>
      <c r="G7" s="89"/>
      <c r="H7" s="75"/>
      <c r="K7" s="30" t="s">
        <v>197</v>
      </c>
      <c r="L7" s="50" t="s">
        <v>78</v>
      </c>
      <c r="M7" s="46" t="e">
        <v>#VALUE!</v>
      </c>
      <c r="N7" s="476"/>
      <c r="O7" s="476"/>
      <c r="P7" s="89"/>
      <c r="Q7" s="75"/>
    </row>
    <row r="8" spans="2:17" ht="14.25">
      <c r="B8" s="42" t="s">
        <v>198</v>
      </c>
      <c r="C8" s="49" t="s">
        <v>78</v>
      </c>
      <c r="D8" s="49" t="s">
        <v>78</v>
      </c>
      <c r="E8" s="488"/>
      <c r="F8" s="488"/>
      <c r="G8" s="89"/>
      <c r="H8" s="78"/>
      <c r="K8" s="29" t="s">
        <v>198</v>
      </c>
      <c r="L8" s="50" t="s">
        <v>78</v>
      </c>
      <c r="M8" s="46" t="e">
        <v>#VALUE!</v>
      </c>
      <c r="N8" s="476"/>
      <c r="O8" s="476"/>
      <c r="P8" s="89"/>
      <c r="Q8" s="75"/>
    </row>
    <row r="9" spans="2:17" ht="14.25">
      <c r="B9" s="42" t="s">
        <v>199</v>
      </c>
      <c r="C9" s="49" t="s">
        <v>78</v>
      </c>
      <c r="D9" s="49" t="s">
        <v>78</v>
      </c>
      <c r="E9" s="92"/>
      <c r="F9" s="93"/>
      <c r="G9" s="89"/>
      <c r="H9" s="78"/>
      <c r="K9" s="42" t="s">
        <v>199</v>
      </c>
      <c r="L9" s="50" t="s">
        <v>78</v>
      </c>
      <c r="M9" s="46" t="e">
        <v>#VALUE!</v>
      </c>
      <c r="N9" s="92"/>
      <c r="O9" s="93"/>
      <c r="P9" s="89"/>
      <c r="Q9" s="75"/>
    </row>
    <row r="10" spans="2:17" ht="14.25">
      <c r="B10" s="10" t="s">
        <v>200</v>
      </c>
      <c r="C10" s="49" t="s">
        <v>78</v>
      </c>
      <c r="D10" s="49">
        <v>0</v>
      </c>
      <c r="E10" s="92"/>
      <c r="F10" s="94"/>
      <c r="G10" s="106" t="s">
        <v>202</v>
      </c>
      <c r="H10" s="106">
        <v>0</v>
      </c>
      <c r="K10" s="30" t="s">
        <v>200</v>
      </c>
      <c r="L10" s="50" t="e">
        <v>#DIV/0!</v>
      </c>
      <c r="M10" s="46">
        <v>0</v>
      </c>
      <c r="N10" s="92"/>
      <c r="O10" s="94"/>
      <c r="P10" s="106" t="s">
        <v>306</v>
      </c>
      <c r="Q10" s="106">
        <v>0</v>
      </c>
    </row>
    <row r="11" spans="2:17" ht="30">
      <c r="B11" s="10" t="s">
        <v>201</v>
      </c>
      <c r="C11" s="49" t="s">
        <v>78</v>
      </c>
      <c r="D11" s="46">
        <v>0</v>
      </c>
      <c r="E11" s="88" t="s">
        <v>195</v>
      </c>
      <c r="F11" s="88" t="s">
        <v>195</v>
      </c>
      <c r="G11" s="106" t="s">
        <v>202</v>
      </c>
      <c r="H11" s="106" t="s">
        <v>202</v>
      </c>
      <c r="K11" s="30" t="s">
        <v>201</v>
      </c>
      <c r="L11" s="50" t="e">
        <v>#DIV/0!</v>
      </c>
      <c r="M11" s="46">
        <v>0</v>
      </c>
      <c r="N11" s="88" t="s">
        <v>195</v>
      </c>
      <c r="O11" s="88" t="s">
        <v>195</v>
      </c>
      <c r="P11" s="106" t="s">
        <v>202</v>
      </c>
      <c r="Q11" s="106" t="s">
        <v>202</v>
      </c>
    </row>
    <row r="12" spans="2:17" ht="30">
      <c r="B12" s="10" t="s">
        <v>203</v>
      </c>
      <c r="C12" s="49" t="s">
        <v>78</v>
      </c>
      <c r="D12" s="46">
        <v>0</v>
      </c>
      <c r="E12" s="88" t="s">
        <v>195</v>
      </c>
      <c r="F12" s="88" t="s">
        <v>195</v>
      </c>
      <c r="G12" s="106" t="s">
        <v>202</v>
      </c>
      <c r="H12" s="106" t="s">
        <v>202</v>
      </c>
      <c r="K12" s="30" t="s">
        <v>203</v>
      </c>
      <c r="L12" s="50" t="e">
        <v>#DIV/0!</v>
      </c>
      <c r="M12" s="46">
        <v>0</v>
      </c>
      <c r="N12" s="88" t="s">
        <v>195</v>
      </c>
      <c r="O12" s="88" t="s">
        <v>195</v>
      </c>
      <c r="P12" s="106" t="s">
        <v>202</v>
      </c>
      <c r="Q12" s="106" t="s">
        <v>202</v>
      </c>
    </row>
    <row r="13" spans="2:17" ht="30">
      <c r="B13" s="10" t="s">
        <v>204</v>
      </c>
      <c r="C13" s="49" t="s">
        <v>78</v>
      </c>
      <c r="D13" s="46">
        <v>0</v>
      </c>
      <c r="E13" s="88" t="s">
        <v>195</v>
      </c>
      <c r="F13" s="88" t="s">
        <v>195</v>
      </c>
      <c r="G13" s="106" t="s">
        <v>202</v>
      </c>
      <c r="H13" s="106" t="s">
        <v>202</v>
      </c>
      <c r="K13" s="30" t="s">
        <v>204</v>
      </c>
      <c r="L13" s="50" t="e">
        <v>#DIV/0!</v>
      </c>
      <c r="M13" s="46">
        <v>0</v>
      </c>
      <c r="N13" s="88" t="s">
        <v>195</v>
      </c>
      <c r="O13" s="88" t="s">
        <v>195</v>
      </c>
      <c r="P13" s="106" t="s">
        <v>202</v>
      </c>
      <c r="Q13" s="106" t="s">
        <v>202</v>
      </c>
    </row>
    <row r="14" spans="2:17" ht="14.25">
      <c r="B14" s="43" t="s">
        <v>205</v>
      </c>
      <c r="C14" s="49" t="s">
        <v>78</v>
      </c>
      <c r="D14" s="46">
        <v>0</v>
      </c>
      <c r="E14" s="86"/>
      <c r="F14" s="39"/>
      <c r="G14" s="39"/>
      <c r="H14" s="39"/>
      <c r="K14" s="95" t="s">
        <v>205</v>
      </c>
      <c r="L14" s="50" t="e">
        <v>#DIV/0!</v>
      </c>
      <c r="M14" s="46">
        <v>0</v>
      </c>
      <c r="N14" s="87"/>
      <c r="O14" s="39"/>
      <c r="P14" s="39"/>
      <c r="Q14" s="39"/>
    </row>
    <row r="15" spans="5:14" ht="14.25">
      <c r="E15" s="86"/>
      <c r="F15" s="39"/>
      <c r="N15" s="28"/>
    </row>
    <row r="16" spans="2:17" ht="57">
      <c r="B16" s="28"/>
      <c r="C16" s="28"/>
      <c r="D16" s="74" t="s">
        <v>206</v>
      </c>
      <c r="E16" s="87"/>
      <c r="F16" s="39"/>
      <c r="G16" s="74"/>
      <c r="H16" s="73" t="s">
        <v>207</v>
      </c>
      <c r="I16" s="28"/>
      <c r="M16" s="74" t="s">
        <v>206</v>
      </c>
      <c r="N16" s="87"/>
      <c r="O16" s="39"/>
      <c r="P16" s="74"/>
      <c r="Q16" s="73" t="s">
        <v>207</v>
      </c>
    </row>
    <row r="17" spans="2:17" ht="14.25">
      <c r="B17" s="19" t="s">
        <v>208</v>
      </c>
      <c r="D17" s="56" t="s">
        <v>78</v>
      </c>
      <c r="E17" s="28"/>
      <c r="H17" s="85" t="s">
        <v>78</v>
      </c>
      <c r="K17" s="19" t="s">
        <v>208</v>
      </c>
      <c r="M17" s="54" t="s">
        <v>78</v>
      </c>
      <c r="N17" s="28"/>
      <c r="Q17" s="85" t="s">
        <v>78</v>
      </c>
    </row>
    <row r="18" spans="2:14" ht="14.25">
      <c r="B18" s="19" t="s">
        <v>307</v>
      </c>
      <c r="D18" s="54" t="s">
        <v>78</v>
      </c>
      <c r="E18" s="28"/>
      <c r="K18" s="19" t="s">
        <v>307</v>
      </c>
      <c r="M18" s="54" t="s">
        <v>78</v>
      </c>
      <c r="N18" s="28"/>
    </row>
    <row r="19" spans="2:14" ht="14.25">
      <c r="B19" s="19" t="s">
        <v>209</v>
      </c>
      <c r="D19" s="54" t="s">
        <v>78</v>
      </c>
      <c r="E19" s="28"/>
      <c r="K19" s="19" t="s">
        <v>209</v>
      </c>
      <c r="M19" s="55" t="s">
        <v>78</v>
      </c>
      <c r="N19" s="28"/>
    </row>
    <row r="20" spans="2:14" ht="14.25">
      <c r="B20" s="19" t="s">
        <v>211</v>
      </c>
      <c r="D20" s="56" t="s">
        <v>78</v>
      </c>
      <c r="E20" s="28"/>
      <c r="K20" s="19" t="s">
        <v>211</v>
      </c>
      <c r="M20" s="56" t="s">
        <v>78</v>
      </c>
      <c r="N20" s="28"/>
    </row>
    <row r="21" ht="14.25"/>
    <row r="22" ht="14.25"/>
    <row r="23" ht="14.25"/>
  </sheetData>
  <sheetProtection/>
  <mergeCells count="8">
    <mergeCell ref="P5:Q5"/>
    <mergeCell ref="C5:D5"/>
    <mergeCell ref="G5:H5"/>
    <mergeCell ref="E6:E8"/>
    <mergeCell ref="F6:F8"/>
    <mergeCell ref="N6:N8"/>
    <mergeCell ref="O6:O8"/>
    <mergeCell ref="L5:M5"/>
  </mergeCells>
  <dataValidations count="5">
    <dataValidation allowBlank="1" showInputMessage="1" showErrorMessage="1" promptTitle="Crop Utilization" prompt="Percent of a crop that was planted, raised to maturity and harvested for its intended or alternative market." sqref="K17"/>
    <dataValidation allowBlank="1" showInputMessage="1" showErrorMessage="1" promptTitle="Crop Utllization" prompt="Percent of a crop that was planted, raised to maturity and harvested for its intended or alternative market." sqref="B17"/>
    <dataValidation allowBlank="1" showInputMessage="1" showErrorMessage="1" promptTitle="Edible Loss" prompt="Crop left in-field that does not meet buyers' current quality specifications but is still considered edible for human consumption." sqref="B18 K18"/>
    <dataValidation allowBlank="1" showInputMessage="1" showErrorMessage="1" promptTitle="Marketable Loss" prompt="Crop loss that meets buyers’ current quality specifications." sqref="B19 K19"/>
    <dataValidation allowBlank="1" showInputMessage="1" showErrorMessage="1" promptTitle="Inedible Loss" prompt="Crop that is damaged, diseased, showing signs of decay, or over mature" sqref="B20 K20"/>
  </dataValidations>
  <printOptions/>
  <pageMargins left="0.7" right="0.7" top="0.75" bottom="0.75" header="0.3" footer="0.3"/>
  <pageSetup orientation="landscape" paperSize="9"/>
</worksheet>
</file>

<file path=xl/worksheets/sheet16.xml><?xml version="1.0" encoding="utf-8"?>
<worksheet xmlns="http://schemas.openxmlformats.org/spreadsheetml/2006/main" xmlns:r="http://schemas.openxmlformats.org/officeDocument/2006/relationships">
  <dimension ref="B1:T55"/>
  <sheetViews>
    <sheetView showGridLines="0" showRowColHeaders="0" zoomScale="120" zoomScaleNormal="12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0" defaultRowHeight="15"/>
  <cols>
    <col min="1" max="1" width="10.7109375" style="0" customWidth="1"/>
    <col min="2" max="2" width="27.7109375" style="0" bestFit="1" customWidth="1"/>
    <col min="3" max="3" width="10.7109375" style="0" customWidth="1"/>
    <col min="4" max="4" width="13.7109375" style="0" customWidth="1"/>
    <col min="5" max="14" width="10.7109375" style="0" customWidth="1"/>
    <col min="15" max="15" width="13.7109375" style="0" customWidth="1"/>
    <col min="16" max="21" width="10.7109375" style="0" customWidth="1"/>
    <col min="22" max="16384" width="10.7109375" style="0" hidden="1" customWidth="1"/>
  </cols>
  <sheetData>
    <row r="1" spans="4:15" ht="14.25">
      <c r="D1" t="s">
        <v>31</v>
      </c>
      <c r="O1" t="s">
        <v>31</v>
      </c>
    </row>
    <row r="3" ht="15" thickBot="1">
      <c r="B3" s="1" t="s">
        <v>212</v>
      </c>
    </row>
    <row r="4" spans="2:15" ht="15" thickBot="1">
      <c r="B4" s="1"/>
      <c r="C4" s="18" t="s">
        <v>213</v>
      </c>
      <c r="D4" s="14">
        <v>0</v>
      </c>
      <c r="N4" s="18" t="s">
        <v>213</v>
      </c>
      <c r="O4" s="14">
        <v>0</v>
      </c>
    </row>
    <row r="5" spans="2:3" ht="15" thickBot="1">
      <c r="B5" s="1"/>
      <c r="C5" s="18"/>
    </row>
    <row r="6" spans="2:15" ht="15" thickBot="1">
      <c r="B6" s="1"/>
      <c r="C6" s="118" t="s">
        <v>214</v>
      </c>
      <c r="D6" s="201">
        <v>0</v>
      </c>
      <c r="N6" s="118" t="s">
        <v>214</v>
      </c>
      <c r="O6" s="14">
        <v>0</v>
      </c>
    </row>
    <row r="7" spans="2:15" ht="15" thickBot="1">
      <c r="B7" s="1"/>
      <c r="C7" s="18" t="s">
        <v>215</v>
      </c>
      <c r="D7" s="14">
        <v>0</v>
      </c>
      <c r="N7" s="18" t="s">
        <v>215</v>
      </c>
      <c r="O7" s="14">
        <v>0</v>
      </c>
    </row>
    <row r="8" spans="2:15" ht="15" thickBot="1">
      <c r="B8" s="1"/>
      <c r="C8" s="118" t="s">
        <v>216</v>
      </c>
      <c r="D8" s="14" t="s">
        <v>78</v>
      </c>
      <c r="N8" s="118" t="s">
        <v>216</v>
      </c>
      <c r="O8" s="14" t="s">
        <v>78</v>
      </c>
    </row>
    <row r="9" ht="14.25">
      <c r="B9" s="1"/>
    </row>
    <row r="10" ht="14.25">
      <c r="B10" s="1"/>
    </row>
    <row r="11" ht="15" thickBot="1">
      <c r="B11" s="1" t="s">
        <v>217</v>
      </c>
    </row>
    <row r="12" spans="2:15" ht="15" thickBot="1">
      <c r="B12" s="1"/>
      <c r="C12" s="149" t="s">
        <v>218</v>
      </c>
      <c r="D12" s="150">
        <v>0</v>
      </c>
      <c r="N12" s="149" t="s">
        <v>218</v>
      </c>
      <c r="O12" s="150">
        <v>0</v>
      </c>
    </row>
    <row r="13" spans="2:15" ht="15" thickBot="1">
      <c r="B13" s="1"/>
      <c r="C13" s="149" t="s">
        <v>219</v>
      </c>
      <c r="D13" s="150">
        <v>0</v>
      </c>
      <c r="N13" s="149" t="s">
        <v>219</v>
      </c>
      <c r="O13" s="150">
        <v>0</v>
      </c>
    </row>
    <row r="14" spans="2:15" ht="15" thickBot="1">
      <c r="B14" s="1"/>
      <c r="C14" s="18" t="s">
        <v>220</v>
      </c>
      <c r="D14" s="150">
        <f>D12-D13</f>
        <v>0</v>
      </c>
      <c r="N14" s="18" t="s">
        <v>220</v>
      </c>
      <c r="O14" s="150">
        <f>O12-O13</f>
        <v>0</v>
      </c>
    </row>
    <row r="15" spans="2:15" ht="15" thickBot="1">
      <c r="B15" s="1"/>
      <c r="C15" s="149" t="s">
        <v>221</v>
      </c>
      <c r="D15" s="150" t="s">
        <v>202</v>
      </c>
      <c r="N15" s="149" t="s">
        <v>221</v>
      </c>
      <c r="O15" s="150" t="s">
        <v>202</v>
      </c>
    </row>
    <row r="16" spans="2:15" ht="15" thickBot="1">
      <c r="B16" s="1"/>
      <c r="C16" s="18" t="s">
        <v>222</v>
      </c>
      <c r="D16" s="150" t="s">
        <v>202</v>
      </c>
      <c r="N16" s="18" t="s">
        <v>222</v>
      </c>
      <c r="O16" s="150" t="s">
        <v>202</v>
      </c>
    </row>
    <row r="17" spans="2:15" ht="15" thickBot="1">
      <c r="B17" s="1"/>
      <c r="C17" s="18" t="s">
        <v>223</v>
      </c>
      <c r="D17" s="150" t="s">
        <v>202</v>
      </c>
      <c r="N17" s="18" t="s">
        <v>223</v>
      </c>
      <c r="O17" s="150" t="s">
        <v>202</v>
      </c>
    </row>
    <row r="18" ht="14.25">
      <c r="B18" s="1"/>
    </row>
    <row r="19" ht="14.25">
      <c r="B19" s="1"/>
    </row>
    <row r="20" ht="15" thickBot="1">
      <c r="B20" s="1" t="s">
        <v>224</v>
      </c>
    </row>
    <row r="21" spans="2:15" ht="15" thickBot="1">
      <c r="B21" s="1"/>
      <c r="C21" s="149" t="s">
        <v>225</v>
      </c>
      <c r="D21" s="150">
        <v>0</v>
      </c>
      <c r="N21" s="149" t="s">
        <v>225</v>
      </c>
      <c r="O21" s="150">
        <v>0</v>
      </c>
    </row>
    <row r="22" spans="2:15" ht="15" thickBot="1">
      <c r="B22" s="1"/>
      <c r="C22" s="149" t="s">
        <v>226</v>
      </c>
      <c r="D22" s="150">
        <v>0</v>
      </c>
      <c r="N22" s="149" t="s">
        <v>226</v>
      </c>
      <c r="O22" s="150">
        <v>0</v>
      </c>
    </row>
    <row r="23" spans="2:15" ht="15" thickBot="1">
      <c r="B23" s="1"/>
      <c r="C23" s="18" t="s">
        <v>220</v>
      </c>
      <c r="D23" s="150">
        <f>D21-D22</f>
        <v>0</v>
      </c>
      <c r="N23" s="18" t="s">
        <v>220</v>
      </c>
      <c r="O23" s="150">
        <f>O21-O22</f>
        <v>0</v>
      </c>
    </row>
    <row r="24" spans="2:15" ht="15" thickBot="1">
      <c r="B24" s="1"/>
      <c r="C24" s="149" t="s">
        <v>221</v>
      </c>
      <c r="D24" s="150" t="s">
        <v>202</v>
      </c>
      <c r="N24" s="149" t="s">
        <v>221</v>
      </c>
      <c r="O24" s="150" t="s">
        <v>202</v>
      </c>
    </row>
    <row r="25" spans="2:15" ht="15" thickBot="1">
      <c r="B25" s="1"/>
      <c r="C25" s="18" t="s">
        <v>222</v>
      </c>
      <c r="D25" s="150" t="s">
        <v>202</v>
      </c>
      <c r="N25" s="18" t="s">
        <v>222</v>
      </c>
      <c r="O25" s="150" t="s">
        <v>202</v>
      </c>
    </row>
    <row r="26" spans="2:15" ht="15" thickBot="1">
      <c r="B26" s="1"/>
      <c r="C26" s="18" t="s">
        <v>223</v>
      </c>
      <c r="D26" s="150" t="s">
        <v>202</v>
      </c>
      <c r="N26" s="18" t="s">
        <v>223</v>
      </c>
      <c r="O26" s="150" t="s">
        <v>202</v>
      </c>
    </row>
    <row r="27" ht="14.25">
      <c r="B27" s="1"/>
    </row>
    <row r="28" ht="14.25">
      <c r="B28" s="1"/>
    </row>
    <row r="29" ht="15" thickBot="1">
      <c r="B29" s="1" t="s">
        <v>227</v>
      </c>
    </row>
    <row r="30" spans="2:15" ht="15" thickBot="1">
      <c r="B30" s="1"/>
      <c r="C30" s="149" t="s">
        <v>228</v>
      </c>
      <c r="D30" s="150">
        <v>0</v>
      </c>
      <c r="N30" s="149" t="s">
        <v>228</v>
      </c>
      <c r="O30" s="150">
        <v>0</v>
      </c>
    </row>
    <row r="31" spans="2:15" ht="15" thickBot="1">
      <c r="B31" s="1"/>
      <c r="C31" s="149" t="s">
        <v>229</v>
      </c>
      <c r="D31" s="150">
        <v>0</v>
      </c>
      <c r="N31" s="149" t="s">
        <v>229</v>
      </c>
      <c r="O31" s="150">
        <v>0</v>
      </c>
    </row>
    <row r="32" spans="2:15" ht="15" thickBot="1">
      <c r="B32" s="1"/>
      <c r="C32" s="18" t="s">
        <v>220</v>
      </c>
      <c r="D32" s="150">
        <f>D30-D31</f>
        <v>0</v>
      </c>
      <c r="N32" s="18" t="s">
        <v>220</v>
      </c>
      <c r="O32" s="150">
        <f>O30-O31</f>
        <v>0</v>
      </c>
    </row>
    <row r="33" spans="2:15" ht="15" thickBot="1">
      <c r="B33" s="1"/>
      <c r="C33" s="149" t="s">
        <v>221</v>
      </c>
      <c r="D33" s="150" t="s">
        <v>202</v>
      </c>
      <c r="N33" s="149" t="s">
        <v>221</v>
      </c>
      <c r="O33" s="150" t="s">
        <v>202</v>
      </c>
    </row>
    <row r="34" spans="2:15" ht="15" thickBot="1">
      <c r="B34" s="1"/>
      <c r="C34" s="18" t="s">
        <v>222</v>
      </c>
      <c r="D34" s="150" t="s">
        <v>202</v>
      </c>
      <c r="N34" s="18" t="s">
        <v>222</v>
      </c>
      <c r="O34" s="150" t="s">
        <v>202</v>
      </c>
    </row>
    <row r="35" spans="2:15" ht="15" thickBot="1">
      <c r="B35" s="1"/>
      <c r="C35" s="18" t="s">
        <v>223</v>
      </c>
      <c r="D35" s="150" t="s">
        <v>202</v>
      </c>
      <c r="N35" s="18" t="s">
        <v>223</v>
      </c>
      <c r="O35" s="150" t="s">
        <v>202</v>
      </c>
    </row>
    <row r="36" ht="14.25">
      <c r="B36" s="1"/>
    </row>
    <row r="37" ht="14.25">
      <c r="B37" s="1" t="s">
        <v>230</v>
      </c>
    </row>
    <row r="38" spans="2:20" ht="57.75" thickBot="1">
      <c r="B38" s="18" t="s">
        <v>231</v>
      </c>
      <c r="D38" s="34" t="s">
        <v>232</v>
      </c>
      <c r="E38" s="34" t="s">
        <v>233</v>
      </c>
      <c r="F38" s="34" t="s">
        <v>220</v>
      </c>
      <c r="G38" s="82" t="s">
        <v>234</v>
      </c>
      <c r="H38" s="82" t="s">
        <v>235</v>
      </c>
      <c r="I38" s="34" t="s">
        <v>236</v>
      </c>
      <c r="J38" s="34"/>
      <c r="K38" s="34"/>
      <c r="L38" s="34"/>
      <c r="M38" s="18" t="s">
        <v>231</v>
      </c>
      <c r="O38" s="34" t="s">
        <v>232</v>
      </c>
      <c r="P38" s="34" t="s">
        <v>233</v>
      </c>
      <c r="Q38" s="34" t="s">
        <v>220</v>
      </c>
      <c r="R38" s="82" t="s">
        <v>234</v>
      </c>
      <c r="S38" s="82" t="s">
        <v>235</v>
      </c>
      <c r="T38" s="34" t="s">
        <v>236</v>
      </c>
    </row>
    <row r="39" spans="2:20" ht="15" thickBot="1">
      <c r="B39" s="1">
        <v>1</v>
      </c>
      <c r="C39" s="71" t="s">
        <v>248</v>
      </c>
      <c r="D39" s="36" t="s">
        <v>202</v>
      </c>
      <c r="E39" s="36">
        <v>0</v>
      </c>
      <c r="F39" s="36" t="s">
        <v>202</v>
      </c>
      <c r="G39" s="80" t="s">
        <v>202</v>
      </c>
      <c r="H39" s="80">
        <v>0</v>
      </c>
      <c r="I39" s="36">
        <f>_xlfn.IFERROR(IF(D40=0,"",E39-D40),"")</f>
      </c>
      <c r="J39" s="34"/>
      <c r="K39" s="34"/>
      <c r="L39" s="34"/>
      <c r="M39" s="114">
        <v>1</v>
      </c>
      <c r="N39" s="148" t="s">
        <v>248</v>
      </c>
      <c r="O39" s="36" t="s">
        <v>202</v>
      </c>
      <c r="P39" s="36">
        <v>0</v>
      </c>
      <c r="Q39" s="36" t="s">
        <v>202</v>
      </c>
      <c r="R39" s="80" t="s">
        <v>202</v>
      </c>
      <c r="S39" s="80">
        <v>0</v>
      </c>
      <c r="T39" s="36">
        <f>_xlfn.IFERROR(IF(O40=0,"",P39-O40),"")</f>
      </c>
    </row>
    <row r="40" spans="2:20" ht="15" thickBot="1">
      <c r="B40" s="1">
        <v>2</v>
      </c>
      <c r="C40" s="16">
        <v>0</v>
      </c>
      <c r="D40" s="36" t="s">
        <v>78</v>
      </c>
      <c r="E40" s="36" t="s">
        <v>78</v>
      </c>
      <c r="F40" s="36" t="s">
        <v>78</v>
      </c>
      <c r="G40" s="80" t="s">
        <v>78</v>
      </c>
      <c r="H40" s="80" t="s">
        <v>78</v>
      </c>
      <c r="I40" s="36">
        <f>_xlfn.IFERROR(IF(D41=0,"",E40-D41),"")</f>
      </c>
      <c r="J40" s="34"/>
      <c r="K40" s="34"/>
      <c r="L40" s="34"/>
      <c r="M40" s="114">
        <v>2</v>
      </c>
      <c r="N40" s="16">
        <v>0</v>
      </c>
      <c r="O40" s="36" t="s">
        <v>78</v>
      </c>
      <c r="P40" s="36" t="s">
        <v>78</v>
      </c>
      <c r="Q40" s="36" t="s">
        <v>78</v>
      </c>
      <c r="R40" s="80" t="s">
        <v>78</v>
      </c>
      <c r="S40" s="80" t="s">
        <v>78</v>
      </c>
      <c r="T40" s="36">
        <f>_xlfn.IFERROR(IF(O41=0,"",P40-O41),"")</f>
      </c>
    </row>
    <row r="41" spans="2:20" ht="15" thickBot="1">
      <c r="B41" s="1">
        <v>3</v>
      </c>
      <c r="C41" s="16">
        <v>0</v>
      </c>
      <c r="D41" s="36" t="s">
        <v>78</v>
      </c>
      <c r="E41" s="36" t="s">
        <v>78</v>
      </c>
      <c r="F41" s="36" t="s">
        <v>78</v>
      </c>
      <c r="G41" s="80" t="s">
        <v>78</v>
      </c>
      <c r="H41" s="80" t="s">
        <v>78</v>
      </c>
      <c r="I41" s="36">
        <f>_xlfn.IFERROR(IF(D42=0,"",E41-D42),"")</f>
      </c>
      <c r="J41" s="34"/>
      <c r="K41" s="34"/>
      <c r="L41" s="34"/>
      <c r="M41" s="114">
        <v>3</v>
      </c>
      <c r="N41" s="16">
        <v>0</v>
      </c>
      <c r="O41" s="36" t="s">
        <v>78</v>
      </c>
      <c r="P41" s="36" t="s">
        <v>78</v>
      </c>
      <c r="Q41" s="36" t="s">
        <v>78</v>
      </c>
      <c r="R41" s="80" t="s">
        <v>78</v>
      </c>
      <c r="S41" s="80" t="s">
        <v>78</v>
      </c>
      <c r="T41" s="36">
        <f>_xlfn.IFERROR(IF(O42=0,"",P41-O42),"")</f>
      </c>
    </row>
    <row r="42" spans="2:19" ht="15" thickBot="1">
      <c r="B42" s="1">
        <v>4</v>
      </c>
      <c r="C42" s="16">
        <v>0</v>
      </c>
      <c r="D42" s="36" t="s">
        <v>78</v>
      </c>
      <c r="E42" s="36" t="s">
        <v>78</v>
      </c>
      <c r="F42" s="36" t="s">
        <v>78</v>
      </c>
      <c r="G42" s="80" t="s">
        <v>78</v>
      </c>
      <c r="H42" s="80" t="s">
        <v>78</v>
      </c>
      <c r="L42" s="34"/>
      <c r="M42" s="114">
        <v>4</v>
      </c>
      <c r="N42" s="16">
        <v>0</v>
      </c>
      <c r="O42" s="36" t="s">
        <v>78</v>
      </c>
      <c r="P42" s="36" t="s">
        <v>78</v>
      </c>
      <c r="Q42" s="36" t="s">
        <v>78</v>
      </c>
      <c r="R42" s="80" t="s">
        <v>78</v>
      </c>
      <c r="S42" s="80" t="s">
        <v>78</v>
      </c>
    </row>
    <row r="43" ht="14.25">
      <c r="L43" s="34"/>
    </row>
    <row r="44" spans="4:18" ht="101.25" thickBot="1">
      <c r="D44" s="34" t="s">
        <v>237</v>
      </c>
      <c r="E44" s="34" t="s">
        <v>238</v>
      </c>
      <c r="F44" s="82" t="s">
        <v>234</v>
      </c>
      <c r="G44" s="82" t="s">
        <v>235</v>
      </c>
      <c r="H44" s="15" t="s">
        <v>221</v>
      </c>
      <c r="L44" s="34"/>
      <c r="N44" s="34" t="s">
        <v>237</v>
      </c>
      <c r="O44" s="34" t="s">
        <v>238</v>
      </c>
      <c r="P44" s="82" t="s">
        <v>234</v>
      </c>
      <c r="Q44" s="82" t="s">
        <v>235</v>
      </c>
      <c r="R44" s="15" t="s">
        <v>221</v>
      </c>
    </row>
    <row r="45" spans="4:18" ht="15" thickBot="1">
      <c r="D45" s="36">
        <f>E39</f>
        <v>0</v>
      </c>
      <c r="E45" s="36">
        <f>D40</f>
      </c>
      <c r="F45" s="80">
        <f>H39</f>
        <v>0</v>
      </c>
      <c r="G45" s="80">
        <f>G40</f>
      </c>
      <c r="H45" s="36" t="str">
        <f>_xlfn.IFERROR(IF(OR(F45=0,G45=0),"n/a",D45*((1-F45)/(1-G45))-E45),"n/a")</f>
        <v>n/a</v>
      </c>
      <c r="L45" s="34"/>
      <c r="N45" s="36">
        <f>P39</f>
        <v>0</v>
      </c>
      <c r="O45" s="36">
        <f>O40</f>
      </c>
      <c r="P45" s="80">
        <f>S39</f>
        <v>0</v>
      </c>
      <c r="Q45" s="80">
        <f>R40</f>
      </c>
      <c r="R45" s="36" t="str">
        <f>_xlfn.IFERROR(IF(OR(P45=0,Q45=0),"n/a",N45*((1-P45)/(1-Q45))-O45),"n/a")</f>
        <v>n/a</v>
      </c>
    </row>
    <row r="46" spans="4:18" ht="15" thickBot="1">
      <c r="D46" s="36">
        <f>IF(D41=0,"",E40)</f>
      </c>
      <c r="E46" s="36">
        <f>D41</f>
      </c>
      <c r="F46" s="80">
        <f>H40</f>
      </c>
      <c r="G46" s="80">
        <f>G41</f>
      </c>
      <c r="H46" s="36" t="str">
        <f>_xlfn.IFERROR(IF(OR(F46=0,G46=0),"n/a",D46*((1-F46)/(1-G46))-E46),"n/a")</f>
        <v>n/a</v>
      </c>
      <c r="L46" s="34"/>
      <c r="N46" s="36">
        <f>IF(O41=0,"",P40)</f>
      </c>
      <c r="O46" s="36">
        <f>O41</f>
      </c>
      <c r="P46" s="80">
        <f>S40</f>
      </c>
      <c r="Q46" s="80">
        <f>R41</f>
      </c>
      <c r="R46" s="36" t="str">
        <f>_xlfn.IFERROR(IF(OR(P46=0,Q46=0),"n/a",N46*((1-P46)/(1-Q46))-O46),"n/a")</f>
        <v>n/a</v>
      </c>
    </row>
    <row r="47" spans="4:18" ht="15" thickBot="1">
      <c r="D47" s="36">
        <f>IF(D42=0,"",E41)</f>
      </c>
      <c r="E47" s="36">
        <f>D42</f>
      </c>
      <c r="F47" s="80">
        <f>H41</f>
      </c>
      <c r="G47" s="80">
        <f>G42</f>
      </c>
      <c r="H47" s="36" t="str">
        <f>_xlfn.IFERROR(IF(OR(F47=0,G47=0),"n/a",D47*((1-F47)/(1-G47))-E47),"n/a")</f>
        <v>n/a</v>
      </c>
      <c r="L47" s="34"/>
      <c r="N47" s="36">
        <f>IF(O42=0,"",P41)</f>
      </c>
      <c r="O47" s="36">
        <f>O42</f>
      </c>
      <c r="P47" s="80">
        <f>S41</f>
      </c>
      <c r="Q47" s="80">
        <f>R42</f>
      </c>
      <c r="R47" s="36" t="str">
        <f>_xlfn.IFERROR(IF(OR(P47=0,Q47=0),"n/a",N47*((1-P47)/(1-Q47))-O47),"n/a")</f>
        <v>n/a</v>
      </c>
    </row>
    <row r="49" spans="2:7" ht="14.25">
      <c r="B49" s="2" t="s">
        <v>239</v>
      </c>
      <c r="E49" s="108"/>
      <c r="F49" s="108"/>
      <c r="G49" s="108"/>
    </row>
    <row r="50" spans="4:18" ht="15" thickBot="1">
      <c r="D50" s="6" t="s">
        <v>240</v>
      </c>
      <c r="E50" s="6" t="s">
        <v>241</v>
      </c>
      <c r="F50" s="6" t="s">
        <v>242</v>
      </c>
      <c r="G50" s="6" t="s">
        <v>243</v>
      </c>
      <c r="O50" s="6" t="s">
        <v>240</v>
      </c>
      <c r="P50" s="6" t="s">
        <v>241</v>
      </c>
      <c r="Q50" s="6" t="s">
        <v>242</v>
      </c>
      <c r="R50" s="6" t="s">
        <v>243</v>
      </c>
    </row>
    <row r="51" spans="3:19" ht="15" thickBot="1">
      <c r="C51" s="8">
        <v>0</v>
      </c>
      <c r="D51" s="64" t="e">
        <v>#VALUE!</v>
      </c>
      <c r="E51" s="64" t="e">
        <v>#VALUE!</v>
      </c>
      <c r="F51" s="64" t="e">
        <v>#VALUE!</v>
      </c>
      <c r="G51" s="64" t="e">
        <v>#VALUE!</v>
      </c>
      <c r="H51" s="162" t="s">
        <v>308</v>
      </c>
      <c r="N51" s="8">
        <v>0</v>
      </c>
      <c r="O51" s="64" t="e">
        <v>#VALUE!</v>
      </c>
      <c r="P51" s="64" t="e">
        <v>#VALUE!</v>
      </c>
      <c r="Q51" s="64" t="e">
        <v>#VALUE!</v>
      </c>
      <c r="R51" s="64" t="e">
        <v>#VALUE!</v>
      </c>
      <c r="S51" s="162" t="s">
        <v>308</v>
      </c>
    </row>
    <row r="53" spans="3:18" ht="15" thickBot="1">
      <c r="C53">
        <f>C51</f>
        <v>0</v>
      </c>
      <c r="D53" s="6" t="s">
        <v>240</v>
      </c>
      <c r="E53" s="6" t="s">
        <v>241</v>
      </c>
      <c r="F53" s="6" t="s">
        <v>242</v>
      </c>
      <c r="G53" s="6" t="s">
        <v>243</v>
      </c>
      <c r="N53">
        <f>N51</f>
        <v>0</v>
      </c>
      <c r="O53" s="6" t="s">
        <v>240</v>
      </c>
      <c r="P53" s="6" t="s">
        <v>241</v>
      </c>
      <c r="Q53" s="6" t="s">
        <v>242</v>
      </c>
      <c r="R53" s="6" t="s">
        <v>243</v>
      </c>
    </row>
    <row r="54" spans="3:18" ht="15" thickBot="1">
      <c r="C54" s="18">
        <f>C51</f>
        <v>0</v>
      </c>
      <c r="D54" s="252" t="e">
        <f>IF(D51&gt;=0,D51,"")</f>
        <v>#VALUE!</v>
      </c>
      <c r="E54" s="252" t="e">
        <f>IF(E51&gt;=0,E51,"")</f>
        <v>#VALUE!</v>
      </c>
      <c r="F54" s="252" t="e">
        <f>IF(F51&gt;=0,F51,"")</f>
        <v>#VALUE!</v>
      </c>
      <c r="G54" s="252" t="e">
        <f>IF(G51&gt;=0,G51,"")</f>
        <v>#VALUE!</v>
      </c>
      <c r="N54" s="18">
        <f>N53</f>
        <v>0</v>
      </c>
      <c r="O54" s="252" t="e">
        <f>IF(O51&gt;=0,O51,"")</f>
        <v>#VALUE!</v>
      </c>
      <c r="P54" s="252" t="e">
        <f>IF(P51&gt;=0,P51,"")</f>
        <v>#VALUE!</v>
      </c>
      <c r="Q54" s="252" t="e">
        <f>IF(Q51&gt;=0,Q51,"")</f>
        <v>#VALUE!</v>
      </c>
      <c r="R54" s="252" t="e">
        <f>IF(R51&gt;=0,R51,"")</f>
        <v>#VALUE!</v>
      </c>
    </row>
    <row r="55" spans="3:18" ht="15" thickBot="1">
      <c r="C55" s="18">
        <f>C51</f>
        <v>0</v>
      </c>
      <c r="D55" s="252" t="e">
        <f>IF(D51&lt;0,D51,"")</f>
        <v>#VALUE!</v>
      </c>
      <c r="E55" s="252" t="e">
        <f>IF(E51&lt;0,E51,"")</f>
        <v>#VALUE!</v>
      </c>
      <c r="F55" s="252" t="e">
        <f>IF(F51&lt;0,F51,"")</f>
        <v>#VALUE!</v>
      </c>
      <c r="G55" s="252" t="e">
        <f>IF(G51&lt;0,G51,"")</f>
        <v>#VALUE!</v>
      </c>
      <c r="N55" s="18">
        <f>N53</f>
        <v>0</v>
      </c>
      <c r="O55" s="252" t="e">
        <f>IF(O51&lt;0,O51,"")</f>
        <v>#VALUE!</v>
      </c>
      <c r="P55" s="252" t="e">
        <f>IF(P51&lt;0,P51,"")</f>
        <v>#VALUE!</v>
      </c>
      <c r="Q55" s="252" t="e">
        <f>IF(Q51&lt;0,Q51,"")</f>
        <v>#VALUE!</v>
      </c>
      <c r="R55" s="252" t="e">
        <f>IF(R51&lt;0,R51,"")</f>
        <v>#VALUE!</v>
      </c>
    </row>
  </sheetData>
  <sheetProtection/>
  <dataValidations count="9">
    <dataValidation allowBlank="1" showInputMessage="1" showErrorMessage="1" promptTitle="Pounds Leaving Storage" prompt="Pounds of the crop of interest leaving the storage facility (adjusted within the calculator for any moisture loss while in storage) for the packhouse or for market within the same harvest year entered" sqref="C31 N31"/>
    <dataValidation allowBlank="1" showInputMessage="1" showErrorMessage="1" promptTitle="Pounds Entering Storage" prompt="Pounds of the specified crop of interest that are stored over the course of one growing season" sqref="C30 N30"/>
    <dataValidation allowBlank="1" showInputMessage="1" showErrorMessage="1" promptTitle="Pounds Leaving Processing" prompt="Pounds of specified crop that are loaded onto trucks going to storage facility on farm or leaving the farm&#10;" sqref="C22 N22"/>
    <dataValidation allowBlank="1" showInputMessage="1" showErrorMessage="1" promptTitle="Pounds Received Processing " prompt="Pounds of harvested crop that are received at the processing facility&#10;" sqref="C21 N21"/>
    <dataValidation allowBlank="1" showInputMessage="1" showErrorMessage="1" promptTitle="Pounds Receive at Packinghouse" prompt="Pounds of harvested crop that are received at the packinghouse&#10;" sqref="C12 N12"/>
    <dataValidation allowBlank="1" showInputMessage="1" showErrorMessage="1" promptTitle="Pounds Leaving Packinghouse" prompt="Pounds of specified crop that are loaded onto trucks going to storage facility on farm or leaving the farm&#10;" sqref="C13 N13"/>
    <dataValidation allowBlank="1" showInputMessage="1" showErrorMessage="1" promptTitle="Acres Planted" prompt="Total amount (in acres) of managed area out into production for crop(s) of interest" sqref="D50 O50 D53 O53"/>
    <dataValidation allowBlank="1" showInputMessage="1" showErrorMessage="1" promptTitle="Acres Harvested" prompt="Total amount (in acres) of managed area per crop that are harvested&#10;" sqref="E50 P50 E53 P53"/>
    <dataValidation allowBlank="1" showInputMessage="1" showErrorMessage="1" promptTitle="Immature Acres" prompt="Total amount (in acres) of the managed area that was planted for the crop, but did not reach maturity, for example due to pest or weather damage" sqref="F50 Q50 F53 Q53"/>
  </dataValidations>
  <printOptions/>
  <pageMargins left="0.7" right="0.7" top="0.75" bottom="0.75" header="0.3" footer="0.3"/>
  <pageSetup orientation="landscape" paperSize="9"/>
</worksheet>
</file>

<file path=xl/worksheets/sheet17.xml><?xml version="1.0" encoding="utf-8"?>
<worksheet xmlns="http://schemas.openxmlformats.org/spreadsheetml/2006/main" xmlns:r="http://schemas.openxmlformats.org/officeDocument/2006/relationships">
  <dimension ref="B4:I35"/>
  <sheetViews>
    <sheetView zoomScalePageLayoutView="0" workbookViewId="0" topLeftCell="A1">
      <selection activeCell="E32" sqref="E32:H32"/>
    </sheetView>
  </sheetViews>
  <sheetFormatPr defaultColWidth="11.421875" defaultRowHeight="15"/>
  <sheetData>
    <row r="4" spans="2:9" ht="72">
      <c r="B4" s="28"/>
      <c r="C4" s="40" t="s">
        <v>246</v>
      </c>
      <c r="D4" s="69" t="s">
        <v>232</v>
      </c>
      <c r="E4" s="69" t="s">
        <v>233</v>
      </c>
      <c r="F4" s="40" t="s">
        <v>247</v>
      </c>
      <c r="G4" s="40" t="s">
        <v>231</v>
      </c>
      <c r="H4" s="40" t="s">
        <v>234</v>
      </c>
      <c r="I4" s="40" t="s">
        <v>235</v>
      </c>
    </row>
    <row r="5" spans="3:9" ht="14.25">
      <c r="C5" s="41" t="s">
        <v>248</v>
      </c>
      <c r="D5" s="70" t="s">
        <v>202</v>
      </c>
      <c r="E5" s="51">
        <v>0</v>
      </c>
      <c r="F5" s="52" t="s">
        <v>202</v>
      </c>
      <c r="G5" s="41" t="e">
        <f>RANK(E5,$E$5:$E$8)</f>
        <v>#REF!</v>
      </c>
      <c r="H5" s="60" t="s">
        <v>202</v>
      </c>
      <c r="I5" s="61">
        <v>0</v>
      </c>
    </row>
    <row r="6" spans="3:9" ht="14.25">
      <c r="C6" s="41" t="s">
        <v>217</v>
      </c>
      <c r="D6" s="51" t="e">
        <v>#REF!</v>
      </c>
      <c r="E6" s="51" t="e">
        <v>#REF!</v>
      </c>
      <c r="F6" s="51" t="s">
        <v>78</v>
      </c>
      <c r="G6" s="41" t="e">
        <f>RANK(E6,$E$5:$E$8)</f>
        <v>#REF!</v>
      </c>
      <c r="H6" s="61">
        <v>0</v>
      </c>
      <c r="I6" s="61">
        <v>0</v>
      </c>
    </row>
    <row r="7" spans="3:9" ht="14.25">
      <c r="C7" s="41" t="s">
        <v>224</v>
      </c>
      <c r="D7" s="51" t="e">
        <v>#REF!</v>
      </c>
      <c r="E7" s="51" t="e">
        <v>#REF!</v>
      </c>
      <c r="F7" s="51" t="s">
        <v>78</v>
      </c>
      <c r="G7" s="41" t="e">
        <f>RANK(E7,$E$5:$E$8)</f>
        <v>#REF!</v>
      </c>
      <c r="H7" s="61">
        <v>0</v>
      </c>
      <c r="I7" s="61">
        <v>0</v>
      </c>
    </row>
    <row r="8" spans="3:9" ht="14.25">
      <c r="C8" s="41" t="s">
        <v>227</v>
      </c>
      <c r="D8" s="51" t="e">
        <v>#REF!</v>
      </c>
      <c r="E8" s="51" t="e">
        <v>#REF!</v>
      </c>
      <c r="F8" s="51">
        <v>0</v>
      </c>
      <c r="G8" s="41" t="e">
        <f>RANK(E8,$E$5:$E$8)</f>
        <v>#REF!</v>
      </c>
      <c r="H8" s="61">
        <v>0</v>
      </c>
      <c r="I8" s="61">
        <v>0</v>
      </c>
    </row>
    <row r="9" spans="4:5" ht="14.25">
      <c r="D9" s="68"/>
      <c r="E9" s="68"/>
    </row>
    <row r="10" spans="4:5" ht="14.25">
      <c r="D10" s="68"/>
      <c r="E10" s="68"/>
    </row>
    <row r="12" spans="3:9" ht="72">
      <c r="C12" s="40" t="s">
        <v>246</v>
      </c>
      <c r="D12" s="69" t="s">
        <v>232</v>
      </c>
      <c r="E12" s="69" t="s">
        <v>233</v>
      </c>
      <c r="F12" s="40" t="s">
        <v>247</v>
      </c>
      <c r="G12" s="40" t="s">
        <v>231</v>
      </c>
      <c r="H12" s="40" t="s">
        <v>234</v>
      </c>
      <c r="I12" s="40" t="s">
        <v>235</v>
      </c>
    </row>
    <row r="13" spans="2:9" ht="14.25">
      <c r="B13" s="1"/>
      <c r="C13" s="41" t="s">
        <v>248</v>
      </c>
      <c r="D13" s="70" t="s">
        <v>202</v>
      </c>
      <c r="E13" s="51">
        <v>0</v>
      </c>
      <c r="F13" s="52" t="s">
        <v>202</v>
      </c>
      <c r="G13" s="41">
        <f>RANK(E13,$E$13:$E$16)</f>
        <v>1</v>
      </c>
      <c r="H13" s="60" t="s">
        <v>202</v>
      </c>
      <c r="I13" s="61">
        <v>0</v>
      </c>
    </row>
    <row r="14" spans="2:9" ht="14.25">
      <c r="B14" s="1"/>
      <c r="C14" s="41" t="s">
        <v>217</v>
      </c>
      <c r="D14" s="51">
        <v>0</v>
      </c>
      <c r="E14" s="51">
        <v>0</v>
      </c>
      <c r="F14" s="51">
        <v>0</v>
      </c>
      <c r="G14" s="41">
        <f>RANK(E14,$E$13:$E$16)</f>
        <v>1</v>
      </c>
      <c r="H14" s="61">
        <v>0</v>
      </c>
      <c r="I14" s="61">
        <v>0</v>
      </c>
    </row>
    <row r="15" spans="2:9" ht="14.25">
      <c r="B15" s="1"/>
      <c r="C15" s="41" t="s">
        <v>224</v>
      </c>
      <c r="D15" s="51">
        <v>0</v>
      </c>
      <c r="E15" s="51">
        <v>0</v>
      </c>
      <c r="F15" s="51">
        <v>0</v>
      </c>
      <c r="G15" s="41">
        <f>RANK(E15,$E$13:$E$16)</f>
        <v>1</v>
      </c>
      <c r="H15" s="61">
        <v>0</v>
      </c>
      <c r="I15" s="61">
        <v>0</v>
      </c>
    </row>
    <row r="16" spans="2:9" ht="14.25">
      <c r="B16" s="1"/>
      <c r="C16" s="41" t="s">
        <v>227</v>
      </c>
      <c r="D16" s="51">
        <v>0</v>
      </c>
      <c r="E16" s="51">
        <v>0</v>
      </c>
      <c r="F16" s="51">
        <v>0</v>
      </c>
      <c r="G16" s="41">
        <f>RANK(E16,$E$13:$E$16)</f>
        <v>1</v>
      </c>
      <c r="H16" s="61">
        <v>0</v>
      </c>
      <c r="I16" s="61">
        <v>0</v>
      </c>
    </row>
    <row r="21" ht="14.25">
      <c r="D21" s="1" t="s">
        <v>309</v>
      </c>
    </row>
    <row r="22" spans="5:6" ht="14.25">
      <c r="E22" t="s">
        <v>190</v>
      </c>
      <c r="F22" t="s">
        <v>208</v>
      </c>
    </row>
    <row r="23" spans="4:6" ht="14.25">
      <c r="D23">
        <v>0</v>
      </c>
      <c r="E23" s="62">
        <v>0</v>
      </c>
      <c r="F23" s="63" t="s">
        <v>78</v>
      </c>
    </row>
    <row r="24" spans="4:6" ht="14.25">
      <c r="D24">
        <v>0</v>
      </c>
      <c r="E24" s="62">
        <v>0</v>
      </c>
      <c r="F24" s="63" t="s">
        <v>78</v>
      </c>
    </row>
    <row r="25" spans="4:6" ht="14.25">
      <c r="D25">
        <v>0</v>
      </c>
      <c r="E25" s="62" t="e">
        <v>#VALUE!</v>
      </c>
      <c r="F25" s="63" t="s">
        <v>78</v>
      </c>
    </row>
    <row r="27" spans="5:6" ht="14.25">
      <c r="E27" t="s">
        <v>198</v>
      </c>
      <c r="F27" t="s">
        <v>197</v>
      </c>
    </row>
    <row r="28" spans="4:6" ht="14.25">
      <c r="D28">
        <v>0</v>
      </c>
      <c r="E28" s="66" t="s">
        <v>78</v>
      </c>
      <c r="F28" s="66" t="s">
        <v>78</v>
      </c>
    </row>
    <row r="29" spans="4:6" ht="14.25">
      <c r="D29">
        <v>0</v>
      </c>
      <c r="E29" s="66" t="s">
        <v>78</v>
      </c>
      <c r="F29" s="66" t="s">
        <v>78</v>
      </c>
    </row>
    <row r="30" spans="4:6" ht="14.25">
      <c r="D30">
        <v>0</v>
      </c>
      <c r="E30" s="66" t="s">
        <v>78</v>
      </c>
      <c r="F30" s="66" t="s">
        <v>78</v>
      </c>
    </row>
    <row r="32" spans="4:8" ht="14.25">
      <c r="D32" t="s">
        <v>310</v>
      </c>
      <c r="E32" s="1" t="s">
        <v>240</v>
      </c>
      <c r="F32" s="1" t="s">
        <v>241</v>
      </c>
      <c r="G32" s="1" t="s">
        <v>242</v>
      </c>
      <c r="H32" s="1" t="s">
        <v>243</v>
      </c>
    </row>
    <row r="33" spans="4:8" ht="14.25">
      <c r="D33">
        <v>0</v>
      </c>
      <c r="E33" s="205" t="e">
        <v>#VALUE!</v>
      </c>
      <c r="F33" s="205" t="e">
        <v>#VALUE!</v>
      </c>
      <c r="G33" s="205" t="e">
        <v>#VALUE!</v>
      </c>
      <c r="H33" s="205" t="e">
        <v>#VALUE!</v>
      </c>
    </row>
    <row r="34" spans="4:8" ht="14.25">
      <c r="D34">
        <v>0</v>
      </c>
      <c r="E34" s="205" t="e">
        <v>#VALUE!</v>
      </c>
      <c r="F34" s="205" t="e">
        <v>#VALUE!</v>
      </c>
      <c r="G34" s="205" t="e">
        <v>#VALUE!</v>
      </c>
      <c r="H34" s="205" t="e">
        <v>#VALUE!</v>
      </c>
    </row>
    <row r="35" spans="4:8" ht="14.25">
      <c r="D35">
        <v>0</v>
      </c>
      <c r="E35" s="205" t="e">
        <v>#VALUE!</v>
      </c>
      <c r="F35" s="205" t="e">
        <v>#VALUE!</v>
      </c>
      <c r="G35" s="205" t="e">
        <v>#VALUE!</v>
      </c>
      <c r="H35" s="205" t="e">
        <v>#VALUE!</v>
      </c>
    </row>
  </sheetData>
  <sheetProtection/>
  <printOptions/>
  <pageMargins left="0.7" right="0.7" top="0.75" bottom="0.75" header="0.3" footer="0.3"/>
  <pageSetup orientation="landscape" paperSize="9"/>
</worksheet>
</file>

<file path=xl/worksheets/sheet18.xml><?xml version="1.0" encoding="utf-8"?>
<worksheet xmlns="http://schemas.openxmlformats.org/spreadsheetml/2006/main" xmlns:r="http://schemas.openxmlformats.org/officeDocument/2006/relationships">
  <sheetPr>
    <tabColor theme="7"/>
    <pageSetUpPr fitToPage="1"/>
  </sheetPr>
  <dimension ref="B10:G47"/>
  <sheetViews>
    <sheetView showGridLines="0" showRowColHeaders="0" zoomScalePageLayoutView="0" workbookViewId="0" topLeftCell="A21">
      <selection activeCell="L3" sqref="L3:L4"/>
    </sheetView>
  </sheetViews>
  <sheetFormatPr defaultColWidth="0" defaultRowHeight="15" zeroHeight="1"/>
  <cols>
    <col min="1" max="1" width="9.28125" style="0" customWidth="1"/>
    <col min="2" max="2" width="12.7109375" style="0" customWidth="1"/>
    <col min="3" max="3" width="19.421875" style="0" customWidth="1"/>
    <col min="4" max="5" width="20.00390625" style="0" customWidth="1"/>
    <col min="6" max="6" width="21.421875" style="0" customWidth="1"/>
    <col min="7" max="7" width="16.421875" style="0" customWidth="1"/>
    <col min="8" max="10" width="9.28125" style="0" customWidth="1"/>
    <col min="11" max="16384" width="9.28125" style="0" hidden="1" customWidth="1"/>
  </cols>
  <sheetData>
    <row r="1" ht="14.25"/>
    <row r="2" ht="14.25"/>
    <row r="3" ht="14.25"/>
    <row r="4" ht="14.25"/>
    <row r="5" ht="14.25"/>
    <row r="6" ht="14.25"/>
    <row r="7" ht="14.25"/>
    <row r="8" ht="14.25"/>
    <row r="9" ht="14.25"/>
    <row r="10" spans="2:6" ht="14.25">
      <c r="B10" s="2">
        <v>8.5</v>
      </c>
      <c r="C10" s="1" t="s">
        <v>311</v>
      </c>
      <c r="D10" s="489" t="s">
        <v>312</v>
      </c>
      <c r="E10" s="489"/>
      <c r="F10" s="489"/>
    </row>
    <row r="11" ht="14.25"/>
    <row r="12" spans="2:7" ht="29.25" thickBot="1">
      <c r="B12" s="2"/>
      <c r="C12" s="6" t="s">
        <v>313</v>
      </c>
      <c r="D12" s="7" t="s">
        <v>314</v>
      </c>
      <c r="E12" s="7" t="s">
        <v>315</v>
      </c>
      <c r="F12" s="7" t="s">
        <v>316</v>
      </c>
      <c r="G12" s="7" t="s">
        <v>317</v>
      </c>
    </row>
    <row r="13" spans="2:7" ht="15" thickBot="1">
      <c r="B13">
        <v>0</v>
      </c>
      <c r="C13" s="9"/>
      <c r="D13" s="9">
        <v>8.28</v>
      </c>
      <c r="E13" s="9"/>
      <c r="F13" s="12">
        <v>0.9</v>
      </c>
      <c r="G13" s="13">
        <f>1-F13</f>
        <v>0.09999999999999998</v>
      </c>
    </row>
    <row r="14" spans="3:7" ht="15" thickBot="1">
      <c r="C14" s="9"/>
      <c r="D14" s="9"/>
      <c r="E14" s="9"/>
      <c r="F14" s="12"/>
      <c r="G14" s="13">
        <f aca="true" t="shared" si="0" ref="G14:G22">1-F14</f>
        <v>1</v>
      </c>
    </row>
    <row r="15" spans="3:7" ht="15" thickBot="1">
      <c r="C15" s="9"/>
      <c r="D15" s="9"/>
      <c r="E15" s="9"/>
      <c r="F15" s="12"/>
      <c r="G15" s="13">
        <f t="shared" si="0"/>
        <v>1</v>
      </c>
    </row>
    <row r="16" spans="3:7" ht="15" thickBot="1">
      <c r="C16" s="9"/>
      <c r="D16" s="9"/>
      <c r="E16" s="9"/>
      <c r="F16" s="12"/>
      <c r="G16" s="13">
        <f t="shared" si="0"/>
        <v>1</v>
      </c>
    </row>
    <row r="17" spans="3:7" ht="15" thickBot="1">
      <c r="C17" s="9"/>
      <c r="D17" s="9"/>
      <c r="E17" s="9"/>
      <c r="F17" s="12"/>
      <c r="G17" s="13">
        <f t="shared" si="0"/>
        <v>1</v>
      </c>
    </row>
    <row r="18" spans="3:7" ht="15" thickBot="1">
      <c r="C18" s="9"/>
      <c r="D18" s="9"/>
      <c r="E18" s="9"/>
      <c r="F18" s="12"/>
      <c r="G18" s="13">
        <f t="shared" si="0"/>
        <v>1</v>
      </c>
    </row>
    <row r="19" spans="3:7" ht="15" thickBot="1">
      <c r="C19" s="9"/>
      <c r="D19" s="9"/>
      <c r="E19" s="9"/>
      <c r="F19" s="12"/>
      <c r="G19" s="13">
        <f t="shared" si="0"/>
        <v>1</v>
      </c>
    </row>
    <row r="20" spans="3:7" ht="15" thickBot="1">
      <c r="C20" s="9"/>
      <c r="D20" s="9"/>
      <c r="E20" s="9"/>
      <c r="F20" s="12"/>
      <c r="G20" s="13">
        <f t="shared" si="0"/>
        <v>1</v>
      </c>
    </row>
    <row r="21" spans="3:7" ht="15" thickBot="1">
      <c r="C21" s="9"/>
      <c r="D21" s="9"/>
      <c r="E21" s="9"/>
      <c r="F21" s="12"/>
      <c r="G21" s="13">
        <f t="shared" si="0"/>
        <v>1</v>
      </c>
    </row>
    <row r="22" spans="3:7" ht="15" thickBot="1">
      <c r="C22" s="9"/>
      <c r="D22" s="9"/>
      <c r="E22" s="9"/>
      <c r="F22" s="12"/>
      <c r="G22" s="13">
        <f t="shared" si="0"/>
        <v>1</v>
      </c>
    </row>
    <row r="23" spans="3:6" ht="14.25">
      <c r="C23" s="10" t="s">
        <v>63</v>
      </c>
      <c r="D23" s="11">
        <f>SUM(D13:D22)</f>
        <v>8.28</v>
      </c>
      <c r="E23" s="11"/>
      <c r="F23" s="11">
        <v>0.9</v>
      </c>
    </row>
    <row r="24" ht="15" thickBot="1"/>
    <row r="25" spans="2:7" ht="15" thickBot="1">
      <c r="B25" s="8">
        <v>0</v>
      </c>
      <c r="C25" s="9"/>
      <c r="D25" s="9"/>
      <c r="E25" s="9"/>
      <c r="F25" s="12"/>
      <c r="G25" s="13">
        <f>1-F25</f>
        <v>1</v>
      </c>
    </row>
    <row r="26" spans="2:7" ht="15" thickBot="1">
      <c r="B26" s="8"/>
      <c r="C26" s="9"/>
      <c r="D26" s="9"/>
      <c r="E26" s="9"/>
      <c r="F26" s="12"/>
      <c r="G26" s="13">
        <f aca="true" t="shared" si="1" ref="G26:G34">1-F26</f>
        <v>1</v>
      </c>
    </row>
    <row r="27" spans="2:7" ht="15" thickBot="1">
      <c r="B27" s="8"/>
      <c r="C27" s="9"/>
      <c r="D27" s="9"/>
      <c r="E27" s="9"/>
      <c r="F27" s="12"/>
      <c r="G27" s="13">
        <f t="shared" si="1"/>
        <v>1</v>
      </c>
    </row>
    <row r="28" spans="2:7" ht="15" thickBot="1">
      <c r="B28" s="8"/>
      <c r="C28" s="9"/>
      <c r="D28" s="9"/>
      <c r="E28" s="9"/>
      <c r="F28" s="12"/>
      <c r="G28" s="13">
        <f t="shared" si="1"/>
        <v>1</v>
      </c>
    </row>
    <row r="29" spans="2:7" ht="15" thickBot="1">
      <c r="B29" s="8"/>
      <c r="C29" s="9"/>
      <c r="D29" s="9"/>
      <c r="E29" s="9"/>
      <c r="F29" s="12"/>
      <c r="G29" s="13">
        <f t="shared" si="1"/>
        <v>1</v>
      </c>
    </row>
    <row r="30" spans="2:7" ht="15" thickBot="1">
      <c r="B30" s="8"/>
      <c r="C30" s="9"/>
      <c r="D30" s="9"/>
      <c r="E30" s="9"/>
      <c r="F30" s="12"/>
      <c r="G30" s="13">
        <f t="shared" si="1"/>
        <v>1</v>
      </c>
    </row>
    <row r="31" spans="2:7" ht="15" thickBot="1">
      <c r="B31" s="8"/>
      <c r="C31" s="9"/>
      <c r="D31" s="9"/>
      <c r="E31" s="9"/>
      <c r="F31" s="12"/>
      <c r="G31" s="13">
        <f t="shared" si="1"/>
        <v>1</v>
      </c>
    </row>
    <row r="32" spans="2:7" ht="15" thickBot="1">
      <c r="B32" s="8"/>
      <c r="C32" s="9"/>
      <c r="D32" s="9"/>
      <c r="E32" s="9"/>
      <c r="F32" s="12"/>
      <c r="G32" s="13">
        <f t="shared" si="1"/>
        <v>1</v>
      </c>
    </row>
    <row r="33" spans="2:7" ht="15" thickBot="1">
      <c r="B33" s="8"/>
      <c r="C33" s="9"/>
      <c r="D33" s="9"/>
      <c r="E33" s="9"/>
      <c r="F33" s="12"/>
      <c r="G33" s="13">
        <f t="shared" si="1"/>
        <v>1</v>
      </c>
    </row>
    <row r="34" spans="2:7" ht="15" thickBot="1">
      <c r="B34" s="8"/>
      <c r="C34" s="9"/>
      <c r="D34" s="9"/>
      <c r="E34" s="9"/>
      <c r="F34" s="12"/>
      <c r="G34" s="13">
        <f t="shared" si="1"/>
        <v>1</v>
      </c>
    </row>
    <row r="35" spans="2:6" ht="14.25">
      <c r="B35" s="8"/>
      <c r="C35" s="10" t="s">
        <v>63</v>
      </c>
      <c r="D35" s="11">
        <f>SUM(D25:D34)</f>
        <v>0</v>
      </c>
      <c r="E35" s="11"/>
      <c r="F35" s="11" t="e">
        <v>#DIV/0!</v>
      </c>
    </row>
    <row r="36" ht="15" thickBot="1">
      <c r="B36" s="8"/>
    </row>
    <row r="37" spans="2:7" ht="15" thickBot="1">
      <c r="B37" s="8">
        <v>0</v>
      </c>
      <c r="C37" s="9"/>
      <c r="D37" s="9"/>
      <c r="E37" s="9"/>
      <c r="F37" s="12"/>
      <c r="G37" s="13">
        <f>1-F37</f>
        <v>1</v>
      </c>
    </row>
    <row r="38" spans="3:7" ht="15" thickBot="1">
      <c r="C38" s="9"/>
      <c r="D38" s="9"/>
      <c r="E38" s="9"/>
      <c r="F38" s="12"/>
      <c r="G38" s="13">
        <f aca="true" t="shared" si="2" ref="G38:G46">1-F38</f>
        <v>1</v>
      </c>
    </row>
    <row r="39" spans="3:7" ht="15" thickBot="1">
      <c r="C39" s="9"/>
      <c r="D39" s="9"/>
      <c r="E39" s="9"/>
      <c r="F39" s="12"/>
      <c r="G39" s="13">
        <f t="shared" si="2"/>
        <v>1</v>
      </c>
    </row>
    <row r="40" spans="3:7" ht="15" thickBot="1">
      <c r="C40" s="9"/>
      <c r="D40" s="9"/>
      <c r="E40" s="9"/>
      <c r="F40" s="12"/>
      <c r="G40" s="13">
        <f t="shared" si="2"/>
        <v>1</v>
      </c>
    </row>
    <row r="41" spans="3:7" ht="15" thickBot="1">
      <c r="C41" s="9"/>
      <c r="D41" s="9"/>
      <c r="E41" s="9"/>
      <c r="F41" s="12"/>
      <c r="G41" s="13">
        <f t="shared" si="2"/>
        <v>1</v>
      </c>
    </row>
    <row r="42" spans="3:7" ht="15" thickBot="1">
      <c r="C42" s="9"/>
      <c r="D42" s="9"/>
      <c r="E42" s="9"/>
      <c r="F42" s="12"/>
      <c r="G42" s="13">
        <f t="shared" si="2"/>
        <v>1</v>
      </c>
    </row>
    <row r="43" spans="3:7" ht="15" thickBot="1">
      <c r="C43" s="9"/>
      <c r="D43" s="9"/>
      <c r="E43" s="9"/>
      <c r="F43" s="12"/>
      <c r="G43" s="13">
        <f t="shared" si="2"/>
        <v>1</v>
      </c>
    </row>
    <row r="44" spans="3:7" ht="15" thickBot="1">
      <c r="C44" s="9"/>
      <c r="D44" s="9"/>
      <c r="E44" s="9"/>
      <c r="F44" s="12"/>
      <c r="G44" s="13">
        <f t="shared" si="2"/>
        <v>1</v>
      </c>
    </row>
    <row r="45" spans="3:7" ht="15" thickBot="1">
      <c r="C45" s="9"/>
      <c r="D45" s="9"/>
      <c r="E45" s="9"/>
      <c r="F45" s="12"/>
      <c r="G45" s="13">
        <f t="shared" si="2"/>
        <v>1</v>
      </c>
    </row>
    <row r="46" spans="3:7" ht="15" thickBot="1">
      <c r="C46" s="9"/>
      <c r="D46" s="9"/>
      <c r="E46" s="9"/>
      <c r="F46" s="12"/>
      <c r="G46" s="13">
        <f t="shared" si="2"/>
        <v>1</v>
      </c>
    </row>
    <row r="47" spans="3:6" ht="14.25">
      <c r="C47" s="10" t="s">
        <v>63</v>
      </c>
      <c r="D47" s="11">
        <f>SUM(D37:D46)</f>
        <v>0</v>
      </c>
      <c r="E47" s="11"/>
      <c r="F47" s="11" t="e">
        <v>#DIV/0!</v>
      </c>
    </row>
    <row r="48" ht="14.25"/>
    <row r="49" ht="14.25"/>
    <row r="50" ht="14.25"/>
  </sheetData>
  <sheetProtection/>
  <mergeCells count="1">
    <mergeCell ref="D10:F10"/>
  </mergeCells>
  <dataValidations count="7">
    <dataValidation allowBlank="1" showInputMessage="1" showErrorMessage="1" promptTitle="Buyer/Contracts" prompt="List all known buyers and/or contracts that are used to inform the saeson's planting decisions for the crop" sqref="C35 C23 C12 C47"/>
    <dataValidation allowBlank="1" showInputMessage="1" showErrorMessage="1" promptTitle="Contracted Per Acre" prompt="Number of acres included in the contract that must be fulfilled" sqref="D35:E35 D23:E23 D47:E47"/>
    <dataValidation allowBlank="1" showInputMessage="1" showErrorMessage="1" promptTitle="Percent of Contract Fulfilled" prompt="A percentage estimate of the number of acres that were actually harvested to fulfill each contract at the end of the season" sqref="F35 F23 F12 F47"/>
    <dataValidation allowBlank="1" showInputMessage="1" showErrorMessage="1" promptTitle="Contracted Acres Planted" prompt="Number of acres included in the contract that must be fulfilled" sqref="D12:E12"/>
    <dataValidation type="list" allowBlank="1" showInputMessage="1" showErrorMessage="1" sqref="E25:E34 E37:E46"/>
    <dataValidation type="list" allowBlank="1" showInputMessage="1" showErrorMessage="1" sqref="E13:E22">
      <formula1>On_Farm_Units</formula1>
    </dataValidation>
    <dataValidation type="custom" allowBlank="1" showInputMessage="1" showErrorMessage="1" sqref="B13:B24"/>
  </dataValidations>
  <printOptions/>
  <pageMargins left="0.7" right="0.7" top="0.75" bottom="0.75" header="0.3" footer="0.3"/>
  <pageSetup fitToHeight="1" fitToWidth="1" horizontalDpi="300" verticalDpi="300" orientation="landscape" scale="69" r:id="rId2"/>
  <drawing r:id="rId1"/>
</worksheet>
</file>

<file path=xl/worksheets/sheet19.xml><?xml version="1.0" encoding="utf-8"?>
<worksheet xmlns="http://schemas.openxmlformats.org/spreadsheetml/2006/main" xmlns:r="http://schemas.openxmlformats.org/officeDocument/2006/relationships">
  <sheetPr>
    <tabColor rgb="FF7030A0"/>
    <pageSetUpPr fitToPage="1"/>
  </sheetPr>
  <dimension ref="B8:F40"/>
  <sheetViews>
    <sheetView showGridLines="0" showRowColHeaders="0" zoomScalePageLayoutView="0" workbookViewId="0" topLeftCell="A1">
      <selection activeCell="L3" sqref="L3:L4"/>
    </sheetView>
  </sheetViews>
  <sheetFormatPr defaultColWidth="8.7109375" defaultRowHeight="15"/>
  <cols>
    <col min="1" max="1" width="8.7109375" style="0" customWidth="1"/>
    <col min="2" max="2" width="12.7109375" style="0" customWidth="1"/>
    <col min="3" max="3" width="19.421875" style="0" customWidth="1"/>
    <col min="4" max="5" width="20.00390625" style="0" customWidth="1"/>
    <col min="6" max="6" width="21.421875" style="0" customWidth="1"/>
  </cols>
  <sheetData>
    <row r="8" spans="2:6" ht="28.5">
      <c r="B8" s="2"/>
      <c r="C8" s="6" t="s">
        <v>313</v>
      </c>
      <c r="D8" s="7" t="s">
        <v>314</v>
      </c>
      <c r="E8" s="7" t="s">
        <v>318</v>
      </c>
      <c r="F8" s="7" t="s">
        <v>319</v>
      </c>
    </row>
    <row r="9" spans="2:6" ht="15" thickBot="1">
      <c r="B9">
        <v>0</v>
      </c>
      <c r="C9" s="10">
        <v>0</v>
      </c>
      <c r="D9" s="21">
        <v>8.28</v>
      </c>
      <c r="E9" s="13">
        <v>1</v>
      </c>
      <c r="F9" s="14" t="e">
        <v>#REF!</v>
      </c>
    </row>
    <row r="10" spans="3:6" ht="15" thickBot="1">
      <c r="C10" s="10">
        <v>0</v>
      </c>
      <c r="D10" s="21">
        <v>0</v>
      </c>
      <c r="E10" s="13">
        <v>0</v>
      </c>
      <c r="F10" s="14" t="e">
        <v>#REF!</v>
      </c>
    </row>
    <row r="11" spans="3:6" ht="15" thickBot="1">
      <c r="C11" s="10">
        <v>0</v>
      </c>
      <c r="D11" s="21">
        <v>0</v>
      </c>
      <c r="E11" s="13">
        <v>0</v>
      </c>
      <c r="F11" s="14" t="e">
        <v>#REF!</v>
      </c>
    </row>
    <row r="12" spans="3:6" ht="15" thickBot="1">
      <c r="C12" s="10">
        <v>0</v>
      </c>
      <c r="D12" s="21">
        <v>0</v>
      </c>
      <c r="E12" s="13">
        <v>0</v>
      </c>
      <c r="F12" s="14" t="e">
        <v>#REF!</v>
      </c>
    </row>
    <row r="13" spans="3:6" ht="15" thickBot="1">
      <c r="C13" s="10">
        <v>0</v>
      </c>
      <c r="D13" s="21">
        <v>0</v>
      </c>
      <c r="E13" s="13">
        <v>0</v>
      </c>
      <c r="F13" s="14" t="e">
        <v>#REF!</v>
      </c>
    </row>
    <row r="14" spans="3:6" ht="15" thickBot="1">
      <c r="C14" s="10">
        <v>0</v>
      </c>
      <c r="D14" s="21">
        <v>0</v>
      </c>
      <c r="E14" s="13">
        <v>0</v>
      </c>
      <c r="F14" s="14" t="e">
        <v>#REF!</v>
      </c>
    </row>
    <row r="15" spans="3:6" ht="15" thickBot="1">
      <c r="C15" s="10">
        <v>0</v>
      </c>
      <c r="D15" s="21">
        <v>0</v>
      </c>
      <c r="E15" s="13">
        <v>0</v>
      </c>
      <c r="F15" s="14" t="e">
        <v>#REF!</v>
      </c>
    </row>
    <row r="16" spans="3:6" ht="15" thickBot="1">
      <c r="C16" s="10">
        <v>0</v>
      </c>
      <c r="D16" s="21">
        <v>0</v>
      </c>
      <c r="E16" s="13">
        <v>0</v>
      </c>
      <c r="F16" s="14" t="e">
        <v>#REF!</v>
      </c>
    </row>
    <row r="17" spans="3:6" ht="15" thickBot="1">
      <c r="C17" s="10">
        <v>0</v>
      </c>
      <c r="D17" s="21">
        <v>0</v>
      </c>
      <c r="E17" s="13">
        <v>0</v>
      </c>
      <c r="F17" s="14" t="e">
        <v>#REF!</v>
      </c>
    </row>
    <row r="18" spans="3:6" ht="15" thickBot="1">
      <c r="C18" s="10">
        <v>0</v>
      </c>
      <c r="D18" s="21">
        <v>0</v>
      </c>
      <c r="E18" s="13">
        <v>0</v>
      </c>
      <c r="F18" s="14" t="e">
        <v>#REF!</v>
      </c>
    </row>
    <row r="19" ht="15" thickBot="1"/>
    <row r="20" spans="2:6" ht="15" thickBot="1">
      <c r="B20" s="8">
        <v>0</v>
      </c>
      <c r="C20" s="10">
        <v>0</v>
      </c>
      <c r="D20" s="21">
        <v>0</v>
      </c>
      <c r="E20" s="13" t="e">
        <v>#DIV/0!</v>
      </c>
      <c r="F20" s="14" t="e">
        <v>#DIV/0!</v>
      </c>
    </row>
    <row r="21" spans="2:6" ht="15" thickBot="1">
      <c r="B21" s="8"/>
      <c r="C21" s="10">
        <v>0</v>
      </c>
      <c r="D21" s="21">
        <v>0</v>
      </c>
      <c r="E21" s="13" t="e">
        <v>#DIV/0!</v>
      </c>
      <c r="F21" s="14" t="e">
        <v>#DIV/0!</v>
      </c>
    </row>
    <row r="22" spans="2:6" ht="15" thickBot="1">
      <c r="B22" s="8"/>
      <c r="C22" s="10">
        <v>0</v>
      </c>
      <c r="D22" s="21">
        <v>0</v>
      </c>
      <c r="E22" s="13" t="e">
        <v>#DIV/0!</v>
      </c>
      <c r="F22" s="14" t="e">
        <v>#DIV/0!</v>
      </c>
    </row>
    <row r="23" spans="2:6" ht="15" thickBot="1">
      <c r="B23" s="8"/>
      <c r="C23" s="10">
        <v>0</v>
      </c>
      <c r="D23" s="21">
        <v>0</v>
      </c>
      <c r="E23" s="13" t="e">
        <v>#DIV/0!</v>
      </c>
      <c r="F23" s="14" t="e">
        <v>#DIV/0!</v>
      </c>
    </row>
    <row r="24" spans="2:6" ht="15" thickBot="1">
      <c r="B24" s="8"/>
      <c r="C24" s="10">
        <v>0</v>
      </c>
      <c r="D24" s="21">
        <v>0</v>
      </c>
      <c r="E24" s="13" t="e">
        <v>#DIV/0!</v>
      </c>
      <c r="F24" s="14" t="e">
        <v>#DIV/0!</v>
      </c>
    </row>
    <row r="25" spans="2:6" ht="15" thickBot="1">
      <c r="B25" s="8"/>
      <c r="C25" s="10">
        <v>0</v>
      </c>
      <c r="D25" s="21">
        <v>0</v>
      </c>
      <c r="E25" s="13" t="e">
        <v>#DIV/0!</v>
      </c>
      <c r="F25" s="14" t="e">
        <v>#DIV/0!</v>
      </c>
    </row>
    <row r="26" spans="2:6" ht="15" thickBot="1">
      <c r="B26" s="8"/>
      <c r="C26" s="10">
        <v>0</v>
      </c>
      <c r="D26" s="21">
        <v>0</v>
      </c>
      <c r="E26" s="13" t="e">
        <v>#DIV/0!</v>
      </c>
      <c r="F26" s="14" t="e">
        <v>#DIV/0!</v>
      </c>
    </row>
    <row r="27" spans="2:6" ht="15" thickBot="1">
      <c r="B27" s="8"/>
      <c r="C27" s="10">
        <v>0</v>
      </c>
      <c r="D27" s="21">
        <v>0</v>
      </c>
      <c r="E27" s="13" t="e">
        <v>#DIV/0!</v>
      </c>
      <c r="F27" s="14" t="e">
        <v>#DIV/0!</v>
      </c>
    </row>
    <row r="28" spans="2:6" ht="15" thickBot="1">
      <c r="B28" s="8"/>
      <c r="C28" s="10">
        <v>0</v>
      </c>
      <c r="D28" s="21">
        <v>0</v>
      </c>
      <c r="E28" s="13" t="e">
        <v>#DIV/0!</v>
      </c>
      <c r="F28" s="14" t="e">
        <v>#DIV/0!</v>
      </c>
    </row>
    <row r="29" spans="2:6" ht="15" thickBot="1">
      <c r="B29" s="8"/>
      <c r="C29" s="10">
        <v>0</v>
      </c>
      <c r="D29" s="21">
        <v>0</v>
      </c>
      <c r="E29" s="13" t="e">
        <v>#DIV/0!</v>
      </c>
      <c r="F29" s="14" t="e">
        <v>#DIV/0!</v>
      </c>
    </row>
    <row r="30" ht="15" thickBot="1">
      <c r="B30" s="8"/>
    </row>
    <row r="31" spans="2:6" ht="15" thickBot="1">
      <c r="B31" s="8">
        <v>0</v>
      </c>
      <c r="C31" s="10">
        <v>0</v>
      </c>
      <c r="D31" s="21">
        <v>0</v>
      </c>
      <c r="E31" s="13" t="e">
        <v>#DIV/0!</v>
      </c>
      <c r="F31" s="14" t="e">
        <v>#DIV/0!</v>
      </c>
    </row>
    <row r="32" spans="3:6" ht="15" thickBot="1">
      <c r="C32" s="10">
        <v>0</v>
      </c>
      <c r="D32" s="21">
        <v>0</v>
      </c>
      <c r="E32" s="13" t="e">
        <v>#DIV/0!</v>
      </c>
      <c r="F32" s="14" t="e">
        <v>#DIV/0!</v>
      </c>
    </row>
    <row r="33" spans="3:6" ht="15" thickBot="1">
      <c r="C33" s="10">
        <v>0</v>
      </c>
      <c r="D33" s="21">
        <v>0</v>
      </c>
      <c r="E33" s="13" t="e">
        <v>#DIV/0!</v>
      </c>
      <c r="F33" s="14" t="e">
        <v>#DIV/0!</v>
      </c>
    </row>
    <row r="34" spans="3:6" ht="15" thickBot="1">
      <c r="C34" s="10">
        <v>0</v>
      </c>
      <c r="D34" s="21">
        <v>0</v>
      </c>
      <c r="E34" s="13" t="e">
        <v>#DIV/0!</v>
      </c>
      <c r="F34" s="14" t="e">
        <v>#DIV/0!</v>
      </c>
    </row>
    <row r="35" spans="3:6" ht="15" thickBot="1">
      <c r="C35" s="10">
        <v>0</v>
      </c>
      <c r="D35" s="21">
        <v>0</v>
      </c>
      <c r="E35" s="13" t="e">
        <v>#DIV/0!</v>
      </c>
      <c r="F35" s="14" t="e">
        <v>#DIV/0!</v>
      </c>
    </row>
    <row r="36" spans="3:6" ht="15" thickBot="1">
      <c r="C36" s="10">
        <v>0</v>
      </c>
      <c r="D36" s="21">
        <v>0</v>
      </c>
      <c r="E36" s="13" t="e">
        <v>#DIV/0!</v>
      </c>
      <c r="F36" s="14" t="e">
        <v>#DIV/0!</v>
      </c>
    </row>
    <row r="37" spans="3:6" ht="15" thickBot="1">
      <c r="C37" s="10">
        <v>0</v>
      </c>
      <c r="D37" s="21">
        <v>0</v>
      </c>
      <c r="E37" s="13" t="e">
        <v>#DIV/0!</v>
      </c>
      <c r="F37" s="14" t="e">
        <v>#DIV/0!</v>
      </c>
    </row>
    <row r="38" spans="3:6" ht="15" thickBot="1">
      <c r="C38" s="10">
        <v>0</v>
      </c>
      <c r="D38" s="21">
        <v>0</v>
      </c>
      <c r="E38" s="13" t="e">
        <v>#DIV/0!</v>
      </c>
      <c r="F38" s="14" t="e">
        <v>#DIV/0!</v>
      </c>
    </row>
    <row r="39" spans="3:6" ht="15" thickBot="1">
      <c r="C39" s="10">
        <v>0</v>
      </c>
      <c r="D39" s="21">
        <v>0</v>
      </c>
      <c r="E39" s="13" t="e">
        <v>#DIV/0!</v>
      </c>
      <c r="F39" s="14" t="e">
        <v>#DIV/0!</v>
      </c>
    </row>
    <row r="40" spans="3:6" ht="15" thickBot="1">
      <c r="C40" s="10">
        <v>0</v>
      </c>
      <c r="D40" s="21">
        <v>0</v>
      </c>
      <c r="E40" s="13" t="e">
        <v>#DIV/0!</v>
      </c>
      <c r="F40" s="14" t="e">
        <v>#DIV/0!</v>
      </c>
    </row>
  </sheetData>
  <sheetProtection/>
  <dataValidations count="7">
    <dataValidation allowBlank="1" showInputMessage="1" showErrorMessage="1" promptTitle="Percent of Contract Fulfilled" prompt="A percentage estimate of the number of acres that were actually harvested to fulfill each contract at the end of the season" sqref="F20:F29 F10:F18"/>
    <dataValidation allowBlank="1" showInputMessage="1" showErrorMessage="1" promptTitle="Buyer/Contracts" prompt="List all known buyers and/or contracts that are used to inform the saeson's planting decisions for the crop" sqref="C31:C40"/>
    <dataValidation allowBlank="1" showInputMessage="1" showErrorMessage="1" promptTitle="Buyer/Contracts" prompt="All known buyers and/or contracts that are used to inform the seasons planting decisions for the crop" sqref="C8"/>
    <dataValidation allowBlank="1" showInputMessage="1" showErrorMessage="1" promptTitle="% Responsibility" prompt="A percentage estimate of the number of acres that were actually harvested to fulfill each contract at the end of the season" sqref="E8"/>
    <dataValidation allowBlank="1" showInputMessage="1" showErrorMessage="1" promptTitle="Contracted Acres Planted" prompt="Number of acres or tons included in the contract that must be fulfilled&#10;" sqref="D8"/>
    <dataValidation allowBlank="1" showInputMessage="1" showErrorMessage="1" promptTitle="Allocated Loss" prompt="Amount of loss attributed to this contract or buyer." sqref="F8"/>
    <dataValidation type="custom" allowBlank="1" showInputMessage="1" showErrorMessage="1" sqref="B9:B19"/>
  </dataValidations>
  <printOptions/>
  <pageMargins left="0.7" right="0.7" top="0.75" bottom="0.75" header="0.3" footer="0.3"/>
  <pageSetup fitToHeight="1" fitToWidth="1" horizontalDpi="300" verticalDpi="300" orientation="landscape" scale="63" r:id="rId2"/>
  <drawing r:id="rId1"/>
</worksheet>
</file>

<file path=xl/worksheets/sheet2.xml><?xml version="1.0" encoding="utf-8"?>
<worksheet xmlns="http://schemas.openxmlformats.org/spreadsheetml/2006/main" xmlns:r="http://schemas.openxmlformats.org/officeDocument/2006/relationships">
  <dimension ref="A1:A14"/>
  <sheetViews>
    <sheetView zoomScalePageLayoutView="0" workbookViewId="0" topLeftCell="A1">
      <selection activeCell="A14" sqref="A14"/>
    </sheetView>
  </sheetViews>
  <sheetFormatPr defaultColWidth="9.140625" defaultRowHeight="15"/>
  <cols>
    <col min="1" max="1" width="181.421875" style="28" customWidth="1"/>
    <col min="2" max="16384" width="9.140625" style="28" customWidth="1"/>
  </cols>
  <sheetData>
    <row r="1" ht="21">
      <c r="A1" s="394" t="s">
        <v>26</v>
      </c>
    </row>
    <row r="2" ht="21">
      <c r="A2" s="395" t="s">
        <v>482</v>
      </c>
    </row>
    <row r="3" ht="30.75">
      <c r="A3" s="411" t="s">
        <v>469</v>
      </c>
    </row>
    <row r="4" ht="15">
      <c r="A4" s="396" t="s">
        <v>498</v>
      </c>
    </row>
    <row r="5" ht="15">
      <c r="A5" s="396" t="s">
        <v>27</v>
      </c>
    </row>
    <row r="7" s="405" customFormat="1" ht="15">
      <c r="A7" s="406" t="s">
        <v>28</v>
      </c>
    </row>
    <row r="8" s="405" customFormat="1" ht="30.75">
      <c r="A8" s="317" t="s">
        <v>470</v>
      </c>
    </row>
    <row r="9" s="405" customFormat="1" ht="15">
      <c r="A9" s="317" t="s">
        <v>471</v>
      </c>
    </row>
    <row r="10" s="405" customFormat="1" ht="15">
      <c r="A10" s="497" t="s">
        <v>472</v>
      </c>
    </row>
    <row r="11" ht="30.75">
      <c r="A11" s="497" t="s">
        <v>29</v>
      </c>
    </row>
    <row r="12" ht="30.75">
      <c r="A12" s="405" t="s">
        <v>499</v>
      </c>
    </row>
    <row r="14" ht="14.25">
      <c r="A14"/>
    </row>
  </sheetData>
  <sheetProtection/>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B1">
      <selection activeCell="D18" sqref="D18"/>
    </sheetView>
  </sheetViews>
  <sheetFormatPr defaultColWidth="8.7109375" defaultRowHeight="15"/>
  <cols>
    <col min="1" max="1" width="0" style="0" hidden="1" customWidth="1"/>
    <col min="2" max="2" width="16.28125" style="0" customWidth="1"/>
    <col min="3" max="3" width="9.28125" style="18" customWidth="1"/>
    <col min="4" max="4" width="16.421875" style="0" customWidth="1"/>
    <col min="5" max="5" width="11.421875" style="18" customWidth="1"/>
  </cols>
  <sheetData>
    <row r="1" ht="14.25">
      <c r="B1" s="1" t="s">
        <v>320</v>
      </c>
    </row>
    <row r="2" ht="14.25">
      <c r="B2" s="1"/>
    </row>
    <row r="3" spans="1:5" ht="14.25">
      <c r="A3" t="s">
        <v>321</v>
      </c>
      <c r="B3" s="1" t="s">
        <v>82</v>
      </c>
      <c r="C3" s="19" t="s">
        <v>322</v>
      </c>
      <c r="D3" s="1" t="s">
        <v>323</v>
      </c>
      <c r="E3" s="19" t="s">
        <v>324</v>
      </c>
    </row>
    <row r="4" spans="1:5" ht="14.25">
      <c r="A4" t="str">
        <f>CONCATENATE(B4,C4)</f>
        <v>Apples CA</v>
      </c>
      <c r="B4" t="s">
        <v>325</v>
      </c>
      <c r="C4" s="18" t="s">
        <v>326</v>
      </c>
      <c r="D4" s="16">
        <v>16700</v>
      </c>
      <c r="E4" s="18" t="s">
        <v>327</v>
      </c>
    </row>
    <row r="5" spans="1:5" ht="14.25">
      <c r="A5" t="str">
        <f aca="true" t="shared" si="0" ref="A5:A68">CONCATENATE(B5,C5)</f>
        <v>ApricotsCA</v>
      </c>
      <c r="B5" t="s">
        <v>328</v>
      </c>
      <c r="C5" s="18" t="s">
        <v>326</v>
      </c>
      <c r="D5">
        <v>8400</v>
      </c>
      <c r="E5" s="18" t="s">
        <v>327</v>
      </c>
    </row>
    <row r="6" spans="1:5" ht="14.25">
      <c r="A6" t="str">
        <f t="shared" si="0"/>
        <v>ArtichokesCA</v>
      </c>
      <c r="B6" t="s">
        <v>329</v>
      </c>
      <c r="C6" s="18" t="s">
        <v>326</v>
      </c>
      <c r="D6">
        <v>14560</v>
      </c>
      <c r="E6" s="18" t="s">
        <v>327</v>
      </c>
    </row>
    <row r="7" spans="1:5" ht="14.25">
      <c r="A7" t="str">
        <f t="shared" si="0"/>
        <v>AsparagusCA</v>
      </c>
      <c r="B7" t="s">
        <v>330</v>
      </c>
      <c r="C7" s="18" t="s">
        <v>326</v>
      </c>
      <c r="D7">
        <v>1792</v>
      </c>
      <c r="E7" s="18" t="s">
        <v>327</v>
      </c>
    </row>
    <row r="8" spans="1:5" ht="14.25">
      <c r="A8" t="str">
        <f t="shared" si="0"/>
        <v>AvocadosCA</v>
      </c>
      <c r="B8" t="s">
        <v>331</v>
      </c>
      <c r="C8" s="18" t="s">
        <v>326</v>
      </c>
      <c r="D8">
        <v>5080</v>
      </c>
      <c r="E8" s="18" t="s">
        <v>327</v>
      </c>
    </row>
    <row r="9" spans="1:2" ht="14.25">
      <c r="A9" t="str">
        <f t="shared" si="0"/>
        <v>Bananas</v>
      </c>
      <c r="B9" t="s">
        <v>332</v>
      </c>
    </row>
    <row r="10" spans="1:5" ht="14.25">
      <c r="A10" t="str">
        <f t="shared" si="0"/>
        <v>Beets</v>
      </c>
      <c r="B10" t="s">
        <v>333</v>
      </c>
      <c r="D10">
        <v>87000</v>
      </c>
      <c r="E10" s="18" t="s">
        <v>327</v>
      </c>
    </row>
    <row r="11" spans="1:2" ht="14.25">
      <c r="A11" t="str">
        <f t="shared" si="0"/>
        <v>Blackberries</v>
      </c>
      <c r="B11" t="s">
        <v>334</v>
      </c>
    </row>
    <row r="12" spans="1:5" ht="14.25">
      <c r="A12" t="str">
        <f t="shared" si="0"/>
        <v>BlueberriesMI</v>
      </c>
      <c r="B12" t="s">
        <v>335</v>
      </c>
      <c r="C12" s="18" t="s">
        <v>336</v>
      </c>
      <c r="D12" s="16">
        <v>5010</v>
      </c>
      <c r="E12" s="18" t="s">
        <v>327</v>
      </c>
    </row>
    <row r="13" spans="1:5" ht="14.25">
      <c r="A13" t="str">
        <f t="shared" si="0"/>
        <v>BlueberriesCA</v>
      </c>
      <c r="B13" t="s">
        <v>335</v>
      </c>
      <c r="C13" s="18" t="s">
        <v>326</v>
      </c>
      <c r="D13" s="16">
        <v>9480</v>
      </c>
      <c r="E13" s="18" t="s">
        <v>327</v>
      </c>
    </row>
    <row r="14" spans="1:2" ht="14.25">
      <c r="A14" t="str">
        <f t="shared" si="0"/>
        <v>Bok Choy</v>
      </c>
      <c r="B14" t="s">
        <v>337</v>
      </c>
    </row>
    <row r="15" spans="1:5" ht="14.25">
      <c r="A15" t="str">
        <f t="shared" si="0"/>
        <v>BoysenberriesOR</v>
      </c>
      <c r="B15" t="s">
        <v>338</v>
      </c>
      <c r="C15" s="18" t="s">
        <v>339</v>
      </c>
      <c r="D15">
        <v>6070</v>
      </c>
      <c r="E15" s="18" t="s">
        <v>327</v>
      </c>
    </row>
    <row r="16" spans="1:5" ht="14.25">
      <c r="A16" t="str">
        <f t="shared" si="0"/>
        <v>BroccoliCA</v>
      </c>
      <c r="B16" t="s">
        <v>340</v>
      </c>
      <c r="C16" s="18" t="s">
        <v>326</v>
      </c>
      <c r="D16">
        <v>17920</v>
      </c>
      <c r="E16" s="18" t="s">
        <v>327</v>
      </c>
    </row>
    <row r="17" spans="1:2" ht="14.25">
      <c r="A17" t="str">
        <f t="shared" si="0"/>
        <v>Brussels Sprouts</v>
      </c>
      <c r="B17" t="s">
        <v>341</v>
      </c>
    </row>
    <row r="18" spans="1:5" ht="14.25">
      <c r="A18" t="str">
        <f t="shared" si="0"/>
        <v>CabbageCA</v>
      </c>
      <c r="B18" t="s">
        <v>342</v>
      </c>
      <c r="C18" s="18" t="s">
        <v>326</v>
      </c>
      <c r="D18">
        <v>42560</v>
      </c>
      <c r="E18" s="18" t="s">
        <v>327</v>
      </c>
    </row>
    <row r="19" spans="1:5" ht="14.25">
      <c r="A19" t="str">
        <f t="shared" si="0"/>
        <v>CantaloupsCA</v>
      </c>
      <c r="B19" t="s">
        <v>343</v>
      </c>
      <c r="C19" s="18" t="s">
        <v>326</v>
      </c>
      <c r="D19">
        <v>30800</v>
      </c>
      <c r="E19" s="18" t="s">
        <v>327</v>
      </c>
    </row>
    <row r="20" spans="1:5" ht="14.25">
      <c r="A20" t="str">
        <f t="shared" si="0"/>
        <v>CarrotsCA</v>
      </c>
      <c r="B20" t="s">
        <v>344</v>
      </c>
      <c r="C20" s="18" t="s">
        <v>326</v>
      </c>
      <c r="D20">
        <v>41440</v>
      </c>
      <c r="E20" s="18" t="s">
        <v>327</v>
      </c>
    </row>
    <row r="21" spans="1:5" ht="14.25">
      <c r="A21" t="str">
        <f t="shared" si="0"/>
        <v>CauliflowerCA</v>
      </c>
      <c r="B21" t="s">
        <v>345</v>
      </c>
      <c r="C21" s="18" t="s">
        <v>326</v>
      </c>
      <c r="D21">
        <v>22400</v>
      </c>
      <c r="E21" s="18" t="s">
        <v>327</v>
      </c>
    </row>
    <row r="22" spans="1:5" ht="14.25">
      <c r="A22" t="str">
        <f t="shared" si="0"/>
        <v>CeleryCA</v>
      </c>
      <c r="B22" t="s">
        <v>346</v>
      </c>
      <c r="C22" s="18" t="s">
        <v>326</v>
      </c>
      <c r="D22">
        <v>70000</v>
      </c>
      <c r="E22" s="18" t="s">
        <v>327</v>
      </c>
    </row>
    <row r="23" spans="1:5" ht="14.25">
      <c r="A23" t="str">
        <f t="shared" si="0"/>
        <v>CherriesCA</v>
      </c>
      <c r="B23" t="s">
        <v>347</v>
      </c>
      <c r="C23" s="18" t="s">
        <v>326</v>
      </c>
      <c r="D23">
        <v>5920</v>
      </c>
      <c r="E23" s="18" t="s">
        <v>327</v>
      </c>
    </row>
    <row r="24" spans="1:5" ht="14.25">
      <c r="A24" t="str">
        <f t="shared" si="0"/>
        <v>CranberriesNJ</v>
      </c>
      <c r="B24" t="s">
        <v>348</v>
      </c>
      <c r="C24" s="18" t="s">
        <v>349</v>
      </c>
      <c r="D24">
        <v>18200</v>
      </c>
      <c r="E24" s="18" t="s">
        <v>327</v>
      </c>
    </row>
    <row r="25" spans="1:5" ht="14.25">
      <c r="A25" t="str">
        <f t="shared" si="0"/>
        <v>CucumbersMI</v>
      </c>
      <c r="B25" t="s">
        <v>350</v>
      </c>
      <c r="C25" s="18" t="s">
        <v>336</v>
      </c>
      <c r="D25">
        <v>16800</v>
      </c>
      <c r="E25" s="18" t="s">
        <v>327</v>
      </c>
    </row>
    <row r="26" spans="1:5" ht="14.25">
      <c r="A26" t="str">
        <f t="shared" si="0"/>
        <v>CucumbersCA</v>
      </c>
      <c r="B26" t="s">
        <v>350</v>
      </c>
      <c r="C26" s="18" t="s">
        <v>326</v>
      </c>
      <c r="D26">
        <v>19600</v>
      </c>
      <c r="E26" s="18" t="s">
        <v>327</v>
      </c>
    </row>
    <row r="27" spans="1:5" ht="14.25">
      <c r="A27" t="str">
        <f t="shared" si="0"/>
        <v>DatesCA</v>
      </c>
      <c r="B27" t="s">
        <v>351</v>
      </c>
      <c r="C27" s="18" t="s">
        <v>326</v>
      </c>
      <c r="D27">
        <v>7080</v>
      </c>
      <c r="E27" s="18" t="s">
        <v>327</v>
      </c>
    </row>
    <row r="28" spans="1:2" ht="14.25">
      <c r="A28" t="str">
        <f t="shared" si="0"/>
        <v>Dragon Fruit</v>
      </c>
      <c r="B28" t="s">
        <v>352</v>
      </c>
    </row>
    <row r="29" spans="1:2" ht="14.25">
      <c r="A29" t="str">
        <f t="shared" si="0"/>
        <v>Eggplant</v>
      </c>
      <c r="B29" t="s">
        <v>353</v>
      </c>
    </row>
    <row r="30" spans="1:5" ht="14.25">
      <c r="A30" t="str">
        <f t="shared" si="0"/>
        <v>FigsCA</v>
      </c>
      <c r="B30" t="s">
        <v>354</v>
      </c>
      <c r="C30" s="18" t="s">
        <v>326</v>
      </c>
      <c r="D30">
        <v>9760</v>
      </c>
      <c r="E30" s="18" t="s">
        <v>327</v>
      </c>
    </row>
    <row r="31" spans="1:5" ht="14.25">
      <c r="A31" t="str">
        <f t="shared" si="0"/>
        <v>GarlicCA</v>
      </c>
      <c r="B31" t="s">
        <v>355</v>
      </c>
      <c r="C31" s="18" t="s">
        <v>326</v>
      </c>
      <c r="D31">
        <v>17360</v>
      </c>
      <c r="E31" s="18" t="s">
        <v>327</v>
      </c>
    </row>
    <row r="32" spans="1:5" ht="14.25">
      <c r="A32" t="str">
        <f t="shared" si="0"/>
        <v>GrapefruitFL</v>
      </c>
      <c r="B32" t="s">
        <v>356</v>
      </c>
      <c r="C32" s="18" t="s">
        <v>357</v>
      </c>
      <c r="D32">
        <v>230</v>
      </c>
      <c r="E32" s="18" t="s">
        <v>358</v>
      </c>
    </row>
    <row r="33" spans="1:5" ht="14.25">
      <c r="A33" t="str">
        <f t="shared" si="0"/>
        <v>GrapesCA</v>
      </c>
      <c r="B33" t="s">
        <v>359</v>
      </c>
      <c r="C33" s="18" t="s">
        <v>326</v>
      </c>
      <c r="D33">
        <v>15640</v>
      </c>
      <c r="E33" s="18" t="s">
        <v>327</v>
      </c>
    </row>
    <row r="34" spans="1:5" ht="14.25">
      <c r="A34" t="str">
        <f t="shared" si="0"/>
        <v>Green peasMN</v>
      </c>
      <c r="B34" t="s">
        <v>360</v>
      </c>
      <c r="C34" s="18" t="s">
        <v>361</v>
      </c>
      <c r="D34">
        <v>4704</v>
      </c>
      <c r="E34" s="18" t="s">
        <v>327</v>
      </c>
    </row>
    <row r="35" spans="1:5" ht="14.25">
      <c r="A35" t="str">
        <f t="shared" si="0"/>
        <v>HoneydewCA</v>
      </c>
      <c r="B35" t="s">
        <v>362</v>
      </c>
      <c r="C35" s="18" t="s">
        <v>326</v>
      </c>
      <c r="D35">
        <v>32480</v>
      </c>
      <c r="E35" s="18" t="s">
        <v>327</v>
      </c>
    </row>
    <row r="36" spans="1:2" ht="14.25">
      <c r="A36" t="str">
        <f t="shared" si="0"/>
        <v>Kale</v>
      </c>
      <c r="B36" t="s">
        <v>363</v>
      </c>
    </row>
    <row r="37" spans="1:5" ht="14.25">
      <c r="A37" t="str">
        <f t="shared" si="0"/>
        <v>KiwiCA</v>
      </c>
      <c r="B37" t="s">
        <v>364</v>
      </c>
      <c r="C37" s="18" t="s">
        <v>326</v>
      </c>
      <c r="D37">
        <v>15280</v>
      </c>
      <c r="E37" s="18" t="s">
        <v>327</v>
      </c>
    </row>
    <row r="38" spans="1:2" ht="14.25">
      <c r="A38" t="str">
        <f t="shared" si="0"/>
        <v>Kohlrabi</v>
      </c>
      <c r="B38" t="s">
        <v>365</v>
      </c>
    </row>
    <row r="39" spans="1:2" ht="14.25">
      <c r="A39" t="str">
        <f t="shared" si="0"/>
        <v>Leeks</v>
      </c>
      <c r="B39" t="s">
        <v>366</v>
      </c>
    </row>
    <row r="40" spans="1:5" ht="14.25">
      <c r="A40" t="str">
        <f t="shared" si="0"/>
        <v>LemonsCA</v>
      </c>
      <c r="B40" t="s">
        <v>367</v>
      </c>
      <c r="C40" s="18" t="s">
        <v>326</v>
      </c>
      <c r="D40">
        <v>17440</v>
      </c>
      <c r="E40" s="18" t="s">
        <v>327</v>
      </c>
    </row>
    <row r="41" spans="1:5" ht="14.25">
      <c r="A41" t="str">
        <f t="shared" si="0"/>
        <v>Lettuce HeadCA</v>
      </c>
      <c r="B41" t="s">
        <v>368</v>
      </c>
      <c r="C41" s="18" t="s">
        <v>326</v>
      </c>
      <c r="D41">
        <v>40880</v>
      </c>
      <c r="E41" s="18" t="s">
        <v>327</v>
      </c>
    </row>
    <row r="42" spans="1:5" ht="14.25">
      <c r="A42" t="str">
        <f t="shared" si="0"/>
        <v>Lettuce RomaineCA</v>
      </c>
      <c r="B42" t="s">
        <v>369</v>
      </c>
      <c r="C42" s="18" t="s">
        <v>326</v>
      </c>
      <c r="D42">
        <v>33600</v>
      </c>
      <c r="E42" s="18" t="s">
        <v>327</v>
      </c>
    </row>
    <row r="43" spans="1:5" ht="14.25">
      <c r="A43" t="str">
        <f t="shared" si="0"/>
        <v>Lettuce LeafCA</v>
      </c>
      <c r="B43" t="s">
        <v>370</v>
      </c>
      <c r="C43" s="18" t="s">
        <v>326</v>
      </c>
      <c r="D43">
        <v>22400</v>
      </c>
      <c r="E43" s="18" t="s">
        <v>327</v>
      </c>
    </row>
    <row r="44" spans="1:2" ht="14.25">
      <c r="A44" t="str">
        <f t="shared" si="0"/>
        <v>Limes</v>
      </c>
      <c r="B44" t="s">
        <v>371</v>
      </c>
    </row>
    <row r="45" spans="1:2" ht="14.25">
      <c r="A45" t="str">
        <f t="shared" si="0"/>
        <v>Mangoes</v>
      </c>
      <c r="B45" t="s">
        <v>372</v>
      </c>
    </row>
    <row r="46" spans="1:5" ht="14.25">
      <c r="A46" t="str">
        <f t="shared" si="0"/>
        <v>MushroomsCA</v>
      </c>
      <c r="B46" t="s">
        <v>373</v>
      </c>
      <c r="C46" s="18" t="s">
        <v>326</v>
      </c>
      <c r="D46" s="18">
        <v>250034</v>
      </c>
      <c r="E46" s="18" t="s">
        <v>327</v>
      </c>
    </row>
    <row r="47" spans="1:5" ht="14.25">
      <c r="A47" t="str">
        <f t="shared" si="0"/>
        <v>NectarinesCA</v>
      </c>
      <c r="B47" t="s">
        <v>374</v>
      </c>
      <c r="C47" s="18" t="s">
        <v>326</v>
      </c>
      <c r="D47">
        <v>16440</v>
      </c>
      <c r="E47" s="18" t="s">
        <v>327</v>
      </c>
    </row>
    <row r="48" spans="1:2" ht="14.25">
      <c r="A48" t="str">
        <f t="shared" si="0"/>
        <v>Okra</v>
      </c>
      <c r="B48" t="s">
        <v>375</v>
      </c>
    </row>
    <row r="49" spans="1:5" ht="14.25">
      <c r="A49" t="str">
        <f t="shared" si="0"/>
        <v>OlivesCA</v>
      </c>
      <c r="B49" t="s">
        <v>376</v>
      </c>
      <c r="C49" s="18" t="s">
        <v>326</v>
      </c>
      <c r="D49">
        <v>10680</v>
      </c>
      <c r="E49" s="18" t="s">
        <v>327</v>
      </c>
    </row>
    <row r="50" spans="1:2" ht="14.25">
      <c r="A50" t="str">
        <f t="shared" si="0"/>
        <v>Onions</v>
      </c>
      <c r="B50" t="s">
        <v>377</v>
      </c>
    </row>
    <row r="51" spans="1:5" ht="14.25">
      <c r="A51" t="str">
        <f t="shared" si="0"/>
        <v>OrangesCA</v>
      </c>
      <c r="B51" t="s">
        <v>378</v>
      </c>
      <c r="C51" s="18" t="s">
        <v>326</v>
      </c>
      <c r="D51">
        <v>325</v>
      </c>
      <c r="E51" s="18" t="s">
        <v>358</v>
      </c>
    </row>
    <row r="52" spans="1:5" ht="14.25">
      <c r="A52" t="str">
        <f t="shared" si="0"/>
        <v>OrangesFL</v>
      </c>
      <c r="B52" t="s">
        <v>378</v>
      </c>
      <c r="C52" s="18" t="s">
        <v>357</v>
      </c>
      <c r="D52">
        <v>187</v>
      </c>
      <c r="E52" s="18" t="s">
        <v>358</v>
      </c>
    </row>
    <row r="53" spans="1:2" ht="14.25">
      <c r="A53" t="str">
        <f t="shared" si="0"/>
        <v>Parsnips</v>
      </c>
      <c r="B53" t="s">
        <v>379</v>
      </c>
    </row>
    <row r="54" spans="1:5" ht="14.25">
      <c r="A54" t="str">
        <f t="shared" si="0"/>
        <v>PeachesCA</v>
      </c>
      <c r="B54" t="s">
        <v>380</v>
      </c>
      <c r="C54" s="18" t="s">
        <v>326</v>
      </c>
      <c r="D54">
        <v>28200</v>
      </c>
      <c r="E54" s="18" t="s">
        <v>327</v>
      </c>
    </row>
    <row r="55" spans="1:5" ht="14.25">
      <c r="A55" t="str">
        <f t="shared" si="0"/>
        <v>PearsCA</v>
      </c>
      <c r="B55" t="s">
        <v>381</v>
      </c>
      <c r="C55" s="18" t="s">
        <v>326</v>
      </c>
      <c r="D55">
        <v>34800</v>
      </c>
      <c r="E55" s="18" t="s">
        <v>327</v>
      </c>
    </row>
    <row r="56" spans="1:5" ht="14.25">
      <c r="A56" t="str">
        <f t="shared" si="0"/>
        <v>PeppersCA</v>
      </c>
      <c r="B56" t="s">
        <v>382</v>
      </c>
      <c r="C56" s="18" t="s">
        <v>326</v>
      </c>
      <c r="D56">
        <v>47040</v>
      </c>
      <c r="E56" s="18" t="s">
        <v>327</v>
      </c>
    </row>
    <row r="57" spans="1:2" ht="14.25">
      <c r="A57" t="str">
        <f t="shared" si="0"/>
        <v>Persimmons</v>
      </c>
      <c r="B57" t="s">
        <v>383</v>
      </c>
    </row>
    <row r="58" spans="1:2" ht="14.25">
      <c r="A58" t="str">
        <f t="shared" si="0"/>
        <v>Pineapple</v>
      </c>
      <c r="B58" t="s">
        <v>384</v>
      </c>
    </row>
    <row r="59" spans="1:5" ht="14.25">
      <c r="A59" t="str">
        <f t="shared" si="0"/>
        <v>PlumsCA</v>
      </c>
      <c r="B59" t="s">
        <v>385</v>
      </c>
      <c r="C59" s="18" t="s">
        <v>326</v>
      </c>
      <c r="D59">
        <v>15660</v>
      </c>
      <c r="E59" s="18" t="s">
        <v>327</v>
      </c>
    </row>
    <row r="60" spans="1:5" ht="14.25">
      <c r="A60" t="str">
        <f t="shared" si="0"/>
        <v>PotatoesID</v>
      </c>
      <c r="B60" t="s">
        <v>88</v>
      </c>
      <c r="C60" s="18" t="s">
        <v>386</v>
      </c>
      <c r="D60">
        <v>47600</v>
      </c>
      <c r="E60" s="18" t="s">
        <v>327</v>
      </c>
    </row>
    <row r="61" spans="1:5" ht="14.25">
      <c r="A61" t="str">
        <f t="shared" si="0"/>
        <v>PotatoesWA</v>
      </c>
      <c r="B61" t="s">
        <v>88</v>
      </c>
      <c r="C61" s="18" t="s">
        <v>387</v>
      </c>
      <c r="D61">
        <v>67200</v>
      </c>
      <c r="E61" s="18" t="s">
        <v>327</v>
      </c>
    </row>
    <row r="62" spans="1:5" ht="14.25">
      <c r="A62" t="str">
        <f t="shared" si="0"/>
        <v>PumpkinsCA</v>
      </c>
      <c r="B62" t="s">
        <v>388</v>
      </c>
      <c r="C62" s="18" t="s">
        <v>326</v>
      </c>
      <c r="D62">
        <v>36960</v>
      </c>
      <c r="E62" s="18" t="s">
        <v>327</v>
      </c>
    </row>
    <row r="63" spans="1:2" ht="14.25">
      <c r="A63" t="str">
        <f t="shared" si="0"/>
        <v>Radishes</v>
      </c>
      <c r="B63" t="s">
        <v>389</v>
      </c>
    </row>
    <row r="64" spans="1:5" ht="14.25">
      <c r="A64" t="str">
        <f t="shared" si="0"/>
        <v>RaspberriesCA</v>
      </c>
      <c r="B64" t="s">
        <v>390</v>
      </c>
      <c r="C64" s="18" t="s">
        <v>326</v>
      </c>
      <c r="D64" s="16">
        <v>16600</v>
      </c>
      <c r="E64" s="18" t="s">
        <v>327</v>
      </c>
    </row>
    <row r="65" spans="1:2" ht="14.25">
      <c r="A65" t="str">
        <f t="shared" si="0"/>
        <v>Rutabega</v>
      </c>
      <c r="B65" t="s">
        <v>391</v>
      </c>
    </row>
    <row r="66" spans="1:2" ht="14.25">
      <c r="A66" t="str">
        <f t="shared" si="0"/>
        <v>Shallots</v>
      </c>
      <c r="B66" t="s">
        <v>392</v>
      </c>
    </row>
    <row r="67" spans="1:5" ht="14.25">
      <c r="A67" t="str">
        <f t="shared" si="0"/>
        <v>Snap beansWI</v>
      </c>
      <c r="B67" t="s">
        <v>393</v>
      </c>
      <c r="C67" s="18" t="s">
        <v>394</v>
      </c>
      <c r="D67">
        <v>11760</v>
      </c>
      <c r="E67" s="18" t="s">
        <v>327</v>
      </c>
    </row>
    <row r="68" spans="1:5" ht="14.25">
      <c r="A68" t="str">
        <f t="shared" si="0"/>
        <v>Snap beansCA</v>
      </c>
      <c r="B68" t="s">
        <v>393</v>
      </c>
      <c r="C68" s="18" t="s">
        <v>326</v>
      </c>
      <c r="D68">
        <v>11760</v>
      </c>
      <c r="E68" s="18" t="s">
        <v>327</v>
      </c>
    </row>
    <row r="69" spans="1:5" ht="14.25">
      <c r="A69" t="str">
        <f aca="true" t="shared" si="1" ref="A69:A80">CONCATENATE(B69,C69)</f>
        <v>SpinachAZ</v>
      </c>
      <c r="B69" t="s">
        <v>395</v>
      </c>
      <c r="C69" s="18" t="s">
        <v>396</v>
      </c>
      <c r="D69">
        <v>19600</v>
      </c>
      <c r="E69" s="18" t="s">
        <v>327</v>
      </c>
    </row>
    <row r="70" spans="1:5" ht="14.25">
      <c r="A70" t="str">
        <f t="shared" si="1"/>
        <v>SquashCA</v>
      </c>
      <c r="B70" t="s">
        <v>397</v>
      </c>
      <c r="C70" s="18" t="s">
        <v>326</v>
      </c>
      <c r="D70">
        <v>19040</v>
      </c>
      <c r="E70" s="18" t="s">
        <v>327</v>
      </c>
    </row>
    <row r="71" spans="1:5" ht="14.25">
      <c r="A71" t="str">
        <f t="shared" si="1"/>
        <v>StrawberriesCA</v>
      </c>
      <c r="B71" t="s">
        <v>398</v>
      </c>
      <c r="C71" s="18" t="s">
        <v>326</v>
      </c>
      <c r="D71">
        <v>85680</v>
      </c>
      <c r="E71" s="18" t="s">
        <v>327</v>
      </c>
    </row>
    <row r="72" spans="1:5" ht="14.25">
      <c r="A72" t="str">
        <f t="shared" si="1"/>
        <v>Sweet CornCA</v>
      </c>
      <c r="B72" t="s">
        <v>399</v>
      </c>
      <c r="C72" s="18" t="s">
        <v>326</v>
      </c>
      <c r="D72">
        <v>21280</v>
      </c>
      <c r="E72" s="18" t="s">
        <v>327</v>
      </c>
    </row>
    <row r="73" spans="1:5" ht="14.25">
      <c r="A73" t="str">
        <f t="shared" si="1"/>
        <v>Sweet CornWI</v>
      </c>
      <c r="B73" t="s">
        <v>399</v>
      </c>
      <c r="C73" s="18" t="s">
        <v>394</v>
      </c>
      <c r="D73">
        <v>19712</v>
      </c>
      <c r="E73" s="18" t="s">
        <v>327</v>
      </c>
    </row>
    <row r="74" spans="1:5" ht="14.25">
      <c r="A74" t="str">
        <f t="shared" si="1"/>
        <v>Sweet PotatoCA</v>
      </c>
      <c r="B74" t="s">
        <v>400</v>
      </c>
      <c r="C74" s="18" t="s">
        <v>326</v>
      </c>
      <c r="D74">
        <v>34720</v>
      </c>
      <c r="E74" s="18" t="s">
        <v>327</v>
      </c>
    </row>
    <row r="75" spans="1:5" ht="14.25">
      <c r="A75" t="str">
        <f t="shared" si="1"/>
        <v>TangerinesCA</v>
      </c>
      <c r="B75" t="s">
        <v>401</v>
      </c>
      <c r="C75" s="18" t="s">
        <v>326</v>
      </c>
      <c r="D75">
        <v>419</v>
      </c>
      <c r="E75" s="18" t="s">
        <v>358</v>
      </c>
    </row>
    <row r="76" spans="1:5" ht="14.25">
      <c r="A76" t="str">
        <f t="shared" si="1"/>
        <v>TomatoFL</v>
      </c>
      <c r="B76" t="s">
        <v>402</v>
      </c>
      <c r="C76" s="18" t="s">
        <v>357</v>
      </c>
      <c r="D76">
        <v>33600</v>
      </c>
      <c r="E76" s="18" t="s">
        <v>327</v>
      </c>
    </row>
    <row r="77" spans="1:5" ht="14.25">
      <c r="A77" t="str">
        <f t="shared" si="1"/>
        <v>TomatoCA</v>
      </c>
      <c r="B77" t="s">
        <v>402</v>
      </c>
      <c r="C77" s="18" t="s">
        <v>326</v>
      </c>
      <c r="D77">
        <v>100240</v>
      </c>
      <c r="E77" s="18" t="s">
        <v>327</v>
      </c>
    </row>
    <row r="78" spans="1:2" ht="14.25">
      <c r="A78" t="str">
        <f t="shared" si="1"/>
        <v>Turnip</v>
      </c>
      <c r="B78" t="s">
        <v>403</v>
      </c>
    </row>
    <row r="79" spans="1:5" ht="14.25">
      <c r="A79" t="str">
        <f t="shared" si="1"/>
        <v>WatermelonCA</v>
      </c>
      <c r="B79" t="s">
        <v>404</v>
      </c>
      <c r="C79" s="18" t="s">
        <v>326</v>
      </c>
      <c r="D79">
        <v>65520</v>
      </c>
      <c r="E79" s="18" t="s">
        <v>327</v>
      </c>
    </row>
    <row r="80" spans="1:2" ht="14.25">
      <c r="A80" t="str">
        <f t="shared" si="1"/>
        <v>Winter Squash</v>
      </c>
      <c r="B80" s="5" t="s">
        <v>405</v>
      </c>
    </row>
  </sheetData>
  <sheetProtection/>
  <dataValidations count="1">
    <dataValidation type="list" allowBlank="1" showInputMessage="1" showErrorMessage="1" sqref="E4:E80"/>
  </dataValidations>
  <printOptions/>
  <pageMargins left="0.7" right="0.7" top="0.75" bottom="0.75" header="0.3" footer="0.3"/>
  <pageSetup fitToHeight="1" fitToWidth="1" horizontalDpi="600" verticalDpi="600" orientation="portrait" scale="59" r:id="rId1"/>
</worksheet>
</file>

<file path=xl/worksheets/sheet21.xml><?xml version="1.0" encoding="utf-8"?>
<worksheet xmlns="http://schemas.openxmlformats.org/spreadsheetml/2006/main" xmlns:r="http://schemas.openxmlformats.org/officeDocument/2006/relationships">
  <sheetPr>
    <pageSetUpPr fitToPage="1"/>
  </sheetPr>
  <dimension ref="A1:C18"/>
  <sheetViews>
    <sheetView zoomScalePageLayoutView="0" workbookViewId="0" topLeftCell="A1">
      <selection activeCell="B11" sqref="B11"/>
    </sheetView>
  </sheetViews>
  <sheetFormatPr defaultColWidth="8.7109375" defaultRowHeight="15"/>
  <cols>
    <col min="1" max="1" width="18.421875" style="0" customWidth="1"/>
    <col min="2" max="2" width="8.7109375" style="0" customWidth="1"/>
    <col min="3" max="3" width="84.421875" style="0" customWidth="1"/>
  </cols>
  <sheetData>
    <row r="1" spans="1:3" ht="14.25">
      <c r="A1" s="1" t="s">
        <v>82</v>
      </c>
      <c r="B1" s="1" t="s">
        <v>406</v>
      </c>
      <c r="C1" s="1" t="s">
        <v>407</v>
      </c>
    </row>
    <row r="2" spans="1:2" ht="14.25">
      <c r="A2" t="s">
        <v>333</v>
      </c>
      <c r="B2" s="17"/>
    </row>
    <row r="3" spans="1:2" ht="14.25">
      <c r="A3" t="s">
        <v>341</v>
      </c>
      <c r="B3" s="17"/>
    </row>
    <row r="4" spans="1:3" ht="14.25">
      <c r="A4" t="s">
        <v>342</v>
      </c>
      <c r="B4" s="20">
        <f>AVERAGE(0.03,0.05)</f>
        <v>0.04</v>
      </c>
      <c r="C4" t="s">
        <v>408</v>
      </c>
    </row>
    <row r="5" spans="1:3" ht="14.25">
      <c r="A5" t="s">
        <v>344</v>
      </c>
      <c r="B5" s="17">
        <v>0.05</v>
      </c>
      <c r="C5" t="s">
        <v>409</v>
      </c>
    </row>
    <row r="6" spans="1:2" ht="14.25">
      <c r="A6" t="s">
        <v>410</v>
      </c>
      <c r="B6" s="17"/>
    </row>
    <row r="7" spans="1:2" ht="14.25">
      <c r="A7" t="s">
        <v>365</v>
      </c>
      <c r="B7" s="17"/>
    </row>
    <row r="8" spans="1:2" ht="14.25">
      <c r="A8" t="s">
        <v>366</v>
      </c>
      <c r="B8" s="17"/>
    </row>
    <row r="9" spans="1:3" ht="14.25">
      <c r="A9" t="s">
        <v>377</v>
      </c>
      <c r="B9" s="17">
        <v>0.2</v>
      </c>
      <c r="C9" t="s">
        <v>411</v>
      </c>
    </row>
    <row r="10" spans="1:2" ht="14.25">
      <c r="A10" t="s">
        <v>379</v>
      </c>
      <c r="B10" s="17"/>
    </row>
    <row r="11" spans="1:3" ht="14.25">
      <c r="A11" t="s">
        <v>88</v>
      </c>
      <c r="B11" s="17">
        <v>0.05</v>
      </c>
      <c r="C11" t="s">
        <v>412</v>
      </c>
    </row>
    <row r="12" spans="1:3" ht="14.25">
      <c r="A12" t="s">
        <v>413</v>
      </c>
      <c r="B12" s="17">
        <v>0.06</v>
      </c>
      <c r="C12" t="s">
        <v>414</v>
      </c>
    </row>
    <row r="13" spans="1:2" ht="14.25">
      <c r="A13" t="s">
        <v>392</v>
      </c>
      <c r="B13" s="17"/>
    </row>
    <row r="14" spans="1:3" ht="14.25">
      <c r="A14" t="s">
        <v>400</v>
      </c>
      <c r="B14" s="17">
        <f>AVERAGE(0.015,0.04)</f>
        <v>0.0275</v>
      </c>
      <c r="C14" t="s">
        <v>415</v>
      </c>
    </row>
    <row r="15" spans="1:2" ht="14.25">
      <c r="A15" t="s">
        <v>403</v>
      </c>
      <c r="B15" s="17"/>
    </row>
    <row r="16" spans="1:3" ht="28.5">
      <c r="A16" s="5" t="s">
        <v>416</v>
      </c>
      <c r="B16" s="17">
        <v>0.15</v>
      </c>
      <c r="C16" t="s">
        <v>417</v>
      </c>
    </row>
    <row r="17" spans="1:3" ht="14.25">
      <c r="A17" t="s">
        <v>325</v>
      </c>
      <c r="B17" s="17">
        <v>0.03</v>
      </c>
      <c r="C17" t="s">
        <v>418</v>
      </c>
    </row>
    <row r="18" spans="1:2" ht="14.25">
      <c r="A18" t="s">
        <v>402</v>
      </c>
      <c r="B18" s="23"/>
    </row>
  </sheetData>
  <sheetProtection/>
  <printOptions/>
  <pageMargins left="0.7" right="0.7" top="0.75" bottom="0.75" header="0.3" footer="0.3"/>
  <pageSetup fitToHeight="1" fitToWidth="1" horizontalDpi="600" verticalDpi="600" orientation="portrait" scale="48" r:id="rId1"/>
</worksheet>
</file>

<file path=xl/worksheets/sheet22.xml><?xml version="1.0" encoding="utf-8"?>
<worksheet xmlns="http://schemas.openxmlformats.org/spreadsheetml/2006/main" xmlns:r="http://schemas.openxmlformats.org/officeDocument/2006/relationships">
  <sheetPr>
    <pageSetUpPr fitToPage="1"/>
  </sheetPr>
  <dimension ref="A1:Q74"/>
  <sheetViews>
    <sheetView zoomScalePageLayoutView="0" workbookViewId="0" topLeftCell="A1">
      <selection activeCell="L48" sqref="L48"/>
    </sheetView>
  </sheetViews>
  <sheetFormatPr defaultColWidth="8.7109375" defaultRowHeight="15"/>
  <cols>
    <col min="1" max="11" width="8.7109375" style="0" customWidth="1"/>
    <col min="12" max="12" width="17.421875" style="0" customWidth="1"/>
    <col min="13" max="13" width="8.7109375" style="0" customWidth="1"/>
    <col min="14" max="14" width="13.28125" style="0" bestFit="1" customWidth="1"/>
    <col min="15" max="15" width="14.421875" style="0" bestFit="1" customWidth="1"/>
    <col min="16" max="16" width="11.421875" style="0" customWidth="1"/>
    <col min="17" max="17" width="11.7109375" style="0" customWidth="1"/>
    <col min="18" max="18" width="15.7109375" style="0" customWidth="1"/>
    <col min="19" max="19" width="13.421875" style="0" customWidth="1"/>
  </cols>
  <sheetData>
    <row r="1" spans="1:8" ht="14.25">
      <c r="A1" s="1" t="s">
        <v>419</v>
      </c>
      <c r="F1" t="s">
        <v>7</v>
      </c>
      <c r="H1" t="s">
        <v>420</v>
      </c>
    </row>
    <row r="2" spans="1:17" ht="14.25">
      <c r="A2" t="s">
        <v>421</v>
      </c>
      <c r="F2" t="s">
        <v>8</v>
      </c>
      <c r="H2" t="s">
        <v>422</v>
      </c>
      <c r="J2" t="s">
        <v>423</v>
      </c>
      <c r="L2" s="1" t="s">
        <v>424</v>
      </c>
      <c r="O2" s="1" t="s">
        <v>65</v>
      </c>
      <c r="Q2" s="1" t="s">
        <v>425</v>
      </c>
    </row>
    <row r="3" spans="1:17" ht="14.25">
      <c r="A3" t="s">
        <v>426</v>
      </c>
      <c r="H3" t="s">
        <v>427</v>
      </c>
      <c r="J3" t="s">
        <v>81</v>
      </c>
      <c r="L3" t="s">
        <v>325</v>
      </c>
      <c r="O3" t="s">
        <v>428</v>
      </c>
      <c r="Q3">
        <v>43560</v>
      </c>
    </row>
    <row r="4" spans="1:15" ht="14.25">
      <c r="A4" t="s">
        <v>429</v>
      </c>
      <c r="L4" t="s">
        <v>328</v>
      </c>
      <c r="O4" t="s">
        <v>430</v>
      </c>
    </row>
    <row r="5" spans="1:12" ht="14.25">
      <c r="A5" t="s">
        <v>431</v>
      </c>
      <c r="L5" t="s">
        <v>329</v>
      </c>
    </row>
    <row r="6" spans="1:15" ht="14.25">
      <c r="A6" t="s">
        <v>432</v>
      </c>
      <c r="L6" t="s">
        <v>330</v>
      </c>
      <c r="O6" s="1" t="s">
        <v>433</v>
      </c>
    </row>
    <row r="7" spans="1:15" ht="14.25">
      <c r="A7" t="s">
        <v>166</v>
      </c>
      <c r="L7" t="s">
        <v>331</v>
      </c>
      <c r="O7" t="s">
        <v>434</v>
      </c>
    </row>
    <row r="8" spans="1:15" ht="14.25">
      <c r="A8" t="s">
        <v>167</v>
      </c>
      <c r="L8" t="s">
        <v>332</v>
      </c>
      <c r="O8" t="s">
        <v>435</v>
      </c>
    </row>
    <row r="9" spans="1:15" ht="14.25">
      <c r="A9" t="s">
        <v>74</v>
      </c>
      <c r="L9" t="s">
        <v>333</v>
      </c>
      <c r="O9" t="s">
        <v>436</v>
      </c>
    </row>
    <row r="10" spans="1:12" ht="14.25">
      <c r="A10" t="s">
        <v>437</v>
      </c>
      <c r="L10" t="s">
        <v>334</v>
      </c>
    </row>
    <row r="11" spans="1:15" ht="14.25">
      <c r="A11" t="s">
        <v>438</v>
      </c>
      <c r="L11" t="s">
        <v>335</v>
      </c>
      <c r="O11" s="1" t="s">
        <v>324</v>
      </c>
    </row>
    <row r="12" spans="12:15" ht="14.25">
      <c r="L12" t="s">
        <v>337</v>
      </c>
      <c r="O12" t="s">
        <v>439</v>
      </c>
    </row>
    <row r="13" spans="12:15" ht="14.25">
      <c r="L13" t="s">
        <v>338</v>
      </c>
      <c r="O13" t="s">
        <v>440</v>
      </c>
    </row>
    <row r="14" ht="14.25">
      <c r="L14" t="s">
        <v>340</v>
      </c>
    </row>
    <row r="15" ht="14.25">
      <c r="L15" t="s">
        <v>341</v>
      </c>
    </row>
    <row r="16" spans="12:15" ht="14.25">
      <c r="L16" t="s">
        <v>342</v>
      </c>
      <c r="O16" s="1" t="s">
        <v>441</v>
      </c>
    </row>
    <row r="17" spans="1:15" ht="14.25">
      <c r="A17" s="1" t="s">
        <v>442</v>
      </c>
      <c r="L17" t="s">
        <v>343</v>
      </c>
      <c r="O17" t="s">
        <v>217</v>
      </c>
    </row>
    <row r="18" spans="1:15" ht="14.25">
      <c r="A18" s="1"/>
      <c r="L18" t="s">
        <v>344</v>
      </c>
      <c r="O18" t="s">
        <v>224</v>
      </c>
    </row>
    <row r="19" spans="1:15" ht="14.25">
      <c r="A19" t="s">
        <v>443</v>
      </c>
      <c r="L19" t="s">
        <v>345</v>
      </c>
      <c r="O19" t="s">
        <v>227</v>
      </c>
    </row>
    <row r="20" spans="1:12" ht="14.25">
      <c r="A20" t="s">
        <v>444</v>
      </c>
      <c r="L20" t="s">
        <v>346</v>
      </c>
    </row>
    <row r="21" spans="1:12" ht="14.25">
      <c r="A21" t="s">
        <v>445</v>
      </c>
      <c r="L21" t="s">
        <v>347</v>
      </c>
    </row>
    <row r="22" spans="1:12" ht="14.25">
      <c r="A22" t="s">
        <v>289</v>
      </c>
      <c r="L22" t="s">
        <v>446</v>
      </c>
    </row>
    <row r="23" spans="1:12" ht="14.25">
      <c r="A23" t="s">
        <v>447</v>
      </c>
      <c r="L23" t="s">
        <v>348</v>
      </c>
    </row>
    <row r="24" spans="1:12" ht="14.25">
      <c r="A24" t="s">
        <v>448</v>
      </c>
      <c r="L24" t="s">
        <v>350</v>
      </c>
    </row>
    <row r="25" spans="1:12" ht="14.25">
      <c r="A25" s="1"/>
      <c r="L25" t="s">
        <v>351</v>
      </c>
    </row>
    <row r="26" spans="1:12" ht="14.25">
      <c r="A26" s="1" t="s">
        <v>204</v>
      </c>
      <c r="L26" t="s">
        <v>352</v>
      </c>
    </row>
    <row r="27" spans="1:12" ht="14.25">
      <c r="A27" s="1"/>
      <c r="L27" t="s">
        <v>353</v>
      </c>
    </row>
    <row r="28" spans="1:12" ht="14.25">
      <c r="A28" t="s">
        <v>449</v>
      </c>
      <c r="L28" t="s">
        <v>354</v>
      </c>
    </row>
    <row r="29" spans="1:12" ht="14.25">
      <c r="A29" t="s">
        <v>443</v>
      </c>
      <c r="L29" t="s">
        <v>355</v>
      </c>
    </row>
    <row r="30" spans="1:12" ht="14.25">
      <c r="A30" t="s">
        <v>450</v>
      </c>
      <c r="L30" t="s">
        <v>356</v>
      </c>
    </row>
    <row r="31" spans="1:12" ht="14.25">
      <c r="A31" t="s">
        <v>451</v>
      </c>
      <c r="L31" t="s">
        <v>359</v>
      </c>
    </row>
    <row r="32" spans="1:12" ht="14.25">
      <c r="A32" t="s">
        <v>452</v>
      </c>
      <c r="L32" t="s">
        <v>360</v>
      </c>
    </row>
    <row r="33" spans="1:12" ht="14.25">
      <c r="A33" t="s">
        <v>448</v>
      </c>
      <c r="L33" t="s">
        <v>362</v>
      </c>
    </row>
    <row r="34" spans="1:12" ht="14.25">
      <c r="A34" s="1"/>
      <c r="L34" t="s">
        <v>363</v>
      </c>
    </row>
    <row r="35" spans="1:12" ht="14.25">
      <c r="A35" s="1" t="s">
        <v>201</v>
      </c>
      <c r="L35" t="s">
        <v>364</v>
      </c>
    </row>
    <row r="36" spans="1:12" ht="14.25">
      <c r="A36" s="1"/>
      <c r="L36" t="s">
        <v>365</v>
      </c>
    </row>
    <row r="37" spans="1:12" ht="14.25">
      <c r="A37" t="s">
        <v>453</v>
      </c>
      <c r="L37" t="s">
        <v>366</v>
      </c>
    </row>
    <row r="38" spans="1:12" ht="14.25">
      <c r="A38" t="s">
        <v>454</v>
      </c>
      <c r="L38" t="s">
        <v>367</v>
      </c>
    </row>
    <row r="39" spans="1:12" ht="14.25">
      <c r="A39" t="s">
        <v>455</v>
      </c>
      <c r="L39" t="s">
        <v>368</v>
      </c>
    </row>
    <row r="40" spans="1:12" ht="14.25">
      <c r="A40" t="s">
        <v>450</v>
      </c>
      <c r="L40" t="s">
        <v>369</v>
      </c>
    </row>
    <row r="41" spans="1:12" ht="14.25">
      <c r="A41" t="s">
        <v>449</v>
      </c>
      <c r="L41" t="s">
        <v>370</v>
      </c>
    </row>
    <row r="42" spans="1:12" ht="14.25">
      <c r="A42" t="s">
        <v>456</v>
      </c>
      <c r="L42" t="s">
        <v>371</v>
      </c>
    </row>
    <row r="43" spans="1:12" ht="14.25">
      <c r="A43" t="s">
        <v>448</v>
      </c>
      <c r="L43" t="s">
        <v>372</v>
      </c>
    </row>
    <row r="44" ht="14.25">
      <c r="L44" t="s">
        <v>373</v>
      </c>
    </row>
    <row r="45" spans="1:12" ht="14.25">
      <c r="A45" s="1" t="s">
        <v>457</v>
      </c>
      <c r="L45" t="s">
        <v>374</v>
      </c>
    </row>
    <row r="46" spans="1:12" ht="14.25">
      <c r="A46" s="1"/>
      <c r="L46" t="s">
        <v>375</v>
      </c>
    </row>
    <row r="47" spans="1:12" ht="14.25">
      <c r="A47" t="s">
        <v>453</v>
      </c>
      <c r="L47" t="s">
        <v>376</v>
      </c>
    </row>
    <row r="48" spans="1:12" ht="14.25">
      <c r="A48" t="s">
        <v>454</v>
      </c>
      <c r="L48" t="s">
        <v>377</v>
      </c>
    </row>
    <row r="49" spans="1:12" ht="14.25">
      <c r="A49" t="s">
        <v>455</v>
      </c>
      <c r="L49" t="s">
        <v>378</v>
      </c>
    </row>
    <row r="50" spans="1:12" ht="14.25">
      <c r="A50" t="s">
        <v>450</v>
      </c>
      <c r="L50" t="s">
        <v>379</v>
      </c>
    </row>
    <row r="51" spans="1:12" ht="14.25">
      <c r="A51" t="s">
        <v>449</v>
      </c>
      <c r="L51" t="s">
        <v>380</v>
      </c>
    </row>
    <row r="52" spans="1:12" ht="14.25">
      <c r="A52" t="s">
        <v>456</v>
      </c>
      <c r="L52" t="s">
        <v>381</v>
      </c>
    </row>
    <row r="53" spans="1:12" ht="14.25">
      <c r="A53" t="s">
        <v>448</v>
      </c>
      <c r="L53" t="s">
        <v>382</v>
      </c>
    </row>
    <row r="54" ht="14.25">
      <c r="L54" t="s">
        <v>383</v>
      </c>
    </row>
    <row r="55" spans="1:12" ht="14.25">
      <c r="A55" s="1" t="s">
        <v>458</v>
      </c>
      <c r="L55" t="s">
        <v>384</v>
      </c>
    </row>
    <row r="56" spans="1:12" ht="14.25">
      <c r="A56" t="s">
        <v>459</v>
      </c>
      <c r="L56" t="s">
        <v>385</v>
      </c>
    </row>
    <row r="57" spans="1:12" ht="14.25">
      <c r="A57" t="s">
        <v>460</v>
      </c>
      <c r="L57" t="s">
        <v>88</v>
      </c>
    </row>
    <row r="58" ht="14.25">
      <c r="L58" t="s">
        <v>388</v>
      </c>
    </row>
    <row r="59" spans="1:12" ht="14.25">
      <c r="A59" s="1" t="s">
        <v>461</v>
      </c>
      <c r="L59" t="s">
        <v>389</v>
      </c>
    </row>
    <row r="60" spans="1:12" ht="14.25">
      <c r="A60" t="s">
        <v>462</v>
      </c>
      <c r="L60" t="s">
        <v>390</v>
      </c>
    </row>
    <row r="61" ht="14.25">
      <c r="L61" t="s">
        <v>391</v>
      </c>
    </row>
    <row r="62" ht="14.25">
      <c r="L62" t="s">
        <v>392</v>
      </c>
    </row>
    <row r="63" spans="1:12" ht="14.25">
      <c r="A63" s="1"/>
      <c r="L63" t="s">
        <v>393</v>
      </c>
    </row>
    <row r="64" spans="1:12" ht="14.25">
      <c r="A64" s="1"/>
      <c r="L64" t="s">
        <v>463</v>
      </c>
    </row>
    <row r="65" spans="1:12" ht="14.25">
      <c r="A65" s="1"/>
      <c r="L65" t="s">
        <v>395</v>
      </c>
    </row>
    <row r="66" spans="1:12" ht="14.25">
      <c r="A66" t="s">
        <v>464</v>
      </c>
      <c r="L66" t="s">
        <v>398</v>
      </c>
    </row>
    <row r="67" spans="1:12" ht="14.25">
      <c r="A67" t="s">
        <v>465</v>
      </c>
      <c r="L67" t="s">
        <v>399</v>
      </c>
    </row>
    <row r="68" spans="1:12" ht="14.25">
      <c r="A68" t="s">
        <v>358</v>
      </c>
      <c r="L68" t="s">
        <v>400</v>
      </c>
    </row>
    <row r="69" spans="1:12" ht="14.25">
      <c r="A69" t="s">
        <v>466</v>
      </c>
      <c r="L69" t="s">
        <v>401</v>
      </c>
    </row>
    <row r="70" spans="1:12" ht="14.25">
      <c r="A70" t="s">
        <v>327</v>
      </c>
      <c r="L70" t="s">
        <v>402</v>
      </c>
    </row>
    <row r="71" spans="1:12" ht="14.25">
      <c r="A71" t="s">
        <v>467</v>
      </c>
      <c r="L71" t="s">
        <v>403</v>
      </c>
    </row>
    <row r="72" ht="14.25">
      <c r="L72" t="s">
        <v>404</v>
      </c>
    </row>
    <row r="73" ht="14.25">
      <c r="L73" s="5" t="s">
        <v>405</v>
      </c>
    </row>
    <row r="74" ht="14.25">
      <c r="L74" t="s">
        <v>468</v>
      </c>
    </row>
  </sheetData>
  <sheetProtection/>
  <printOptions/>
  <pageMargins left="0.7" right="0.7" top="0.75" bottom="0.75" header="0.3" footer="0.3"/>
  <pageSetup fitToHeight="1" fitToWidth="1" horizontalDpi="300" verticalDpi="300" orientation="portrait" scale="62" r:id="rId1"/>
</worksheet>
</file>

<file path=xl/worksheets/sheet3.xml><?xml version="1.0" encoding="utf-8"?>
<worksheet xmlns="http://schemas.openxmlformats.org/spreadsheetml/2006/main" xmlns:r="http://schemas.openxmlformats.org/officeDocument/2006/relationships">
  <sheetPr>
    <tabColor rgb="FFC00000"/>
  </sheetPr>
  <dimension ref="B1:R60"/>
  <sheetViews>
    <sheetView showGridLines="0" showRowColHeaders="0" tabSelected="1" view="pageLayout" zoomScale="70" zoomScaleNormal="90" zoomScalePageLayoutView="70" workbookViewId="0" topLeftCell="A1">
      <selection activeCell="B1" sqref="B1"/>
    </sheetView>
  </sheetViews>
  <sheetFormatPr defaultColWidth="9.28125" defaultRowHeight="15" zeroHeight="1"/>
  <cols>
    <col min="1" max="1" width="1.7109375" style="0" customWidth="1"/>
    <col min="2" max="2" width="5.421875" style="0" customWidth="1"/>
    <col min="3" max="3" width="23.28125" style="0" customWidth="1"/>
    <col min="4" max="6" width="21.140625" style="0" customWidth="1"/>
    <col min="7" max="7" width="21.7109375" style="0" customWidth="1"/>
    <col min="8" max="8" width="11.7109375" style="0" customWidth="1"/>
    <col min="9" max="9" width="16.421875" style="0" customWidth="1"/>
    <col min="10" max="11" width="7.28125" style="0" customWidth="1"/>
    <col min="12" max="12" width="2.00390625" style="0" customWidth="1"/>
    <col min="13" max="13" width="1.28515625" style="0" customWidth="1"/>
    <col min="14" max="14" width="21.140625" style="0" customWidth="1"/>
    <col min="15" max="15" width="13.00390625" style="0" customWidth="1"/>
    <col min="16" max="16" width="1.28515625" style="0" customWidth="1"/>
    <col min="17" max="17" width="1.421875" style="0" customWidth="1"/>
    <col min="18" max="18" width="0.71875" style="0" customWidth="1"/>
  </cols>
  <sheetData>
    <row r="1" spans="2:14" ht="21">
      <c r="B1" s="309" t="s">
        <v>30</v>
      </c>
      <c r="L1" s="296" t="s">
        <v>31</v>
      </c>
      <c r="N1" s="398" t="s">
        <v>497</v>
      </c>
    </row>
    <row r="2" spans="2:10" ht="25.5" customHeight="1">
      <c r="B2" s="295" t="s">
        <v>32</v>
      </c>
      <c r="C2" s="207"/>
      <c r="D2" s="397"/>
      <c r="F2" s="207"/>
      <c r="G2" s="207"/>
      <c r="H2" s="207"/>
      <c r="I2" s="207"/>
      <c r="J2" s="302" t="s">
        <v>31</v>
      </c>
    </row>
    <row r="3" spans="2:18" ht="25.5" customHeight="1">
      <c r="B3" s="310" t="s">
        <v>33</v>
      </c>
      <c r="C3" s="377"/>
      <c r="D3" s="378"/>
      <c r="E3" s="316"/>
      <c r="F3" s="377"/>
      <c r="G3" s="377"/>
      <c r="H3" s="377"/>
      <c r="I3" s="379" t="s">
        <v>31</v>
      </c>
      <c r="J3" s="316"/>
      <c r="K3" s="377"/>
      <c r="L3" s="207"/>
      <c r="M3" s="449"/>
      <c r="N3" s="449"/>
      <c r="O3" s="449"/>
      <c r="P3" s="449"/>
      <c r="Q3" s="449"/>
      <c r="R3" s="449"/>
    </row>
    <row r="4" spans="2:18" ht="25.5" customHeight="1">
      <c r="B4" s="310" t="s">
        <v>34</v>
      </c>
      <c r="C4" s="377"/>
      <c r="D4" s="378"/>
      <c r="E4" s="316"/>
      <c r="F4" s="377"/>
      <c r="G4" s="377"/>
      <c r="H4" s="377"/>
      <c r="I4" s="377"/>
      <c r="J4" s="379"/>
      <c r="K4" s="377"/>
      <c r="L4" s="207"/>
      <c r="M4" s="449"/>
      <c r="N4" s="449"/>
      <c r="O4" s="449"/>
      <c r="P4" s="449"/>
      <c r="Q4" s="449"/>
      <c r="R4" s="449"/>
    </row>
    <row r="5" spans="2:13" ht="40.5" customHeight="1" thickBot="1">
      <c r="B5" s="444" t="s">
        <v>473</v>
      </c>
      <c r="C5" s="444"/>
      <c r="D5" s="444"/>
      <c r="E5" s="444"/>
      <c r="F5" s="444"/>
      <c r="G5" s="444"/>
      <c r="H5" s="444"/>
      <c r="I5" s="444"/>
      <c r="J5" s="444"/>
      <c r="K5" s="444"/>
      <c r="L5" s="207"/>
      <c r="M5" s="231"/>
    </row>
    <row r="6" spans="3:12" ht="25.5" customHeight="1" thickBot="1" thickTop="1">
      <c r="C6" s="320" t="s">
        <v>35</v>
      </c>
      <c r="D6" s="318" t="s">
        <v>36</v>
      </c>
      <c r="F6" s="207"/>
      <c r="G6" s="207"/>
      <c r="H6" s="207"/>
      <c r="I6" s="207"/>
      <c r="J6" s="302"/>
      <c r="K6" s="207"/>
      <c r="L6" s="207"/>
    </row>
    <row r="7" spans="6:12" ht="12.75" customHeight="1" thickTop="1">
      <c r="F7" s="207"/>
      <c r="G7" s="207"/>
      <c r="H7" s="207"/>
      <c r="I7" s="207"/>
      <c r="J7" s="302"/>
      <c r="K7" s="207"/>
      <c r="L7" s="207"/>
    </row>
    <row r="8" spans="2:11" ht="15" customHeight="1">
      <c r="B8" s="446">
        <v>1</v>
      </c>
      <c r="C8" s="442" t="s">
        <v>476</v>
      </c>
      <c r="D8" s="442"/>
      <c r="E8" s="442"/>
      <c r="F8" s="442"/>
      <c r="G8" s="442"/>
      <c r="H8" s="442"/>
      <c r="I8" s="442"/>
      <c r="J8" s="442"/>
      <c r="K8" s="442"/>
    </row>
    <row r="9" spans="2:11" ht="15" customHeight="1" thickBot="1">
      <c r="B9" s="446"/>
      <c r="C9" s="442"/>
      <c r="D9" s="442"/>
      <c r="E9" s="442"/>
      <c r="F9" s="442"/>
      <c r="G9" s="442"/>
      <c r="H9" s="442"/>
      <c r="I9" s="442"/>
      <c r="J9" s="442"/>
      <c r="K9" s="442"/>
    </row>
    <row r="10" spans="2:11" ht="15" thickBot="1">
      <c r="B10" s="242"/>
      <c r="C10" s="18" t="s">
        <v>37</v>
      </c>
      <c r="D10" s="321"/>
      <c r="E10" s="311" t="s">
        <v>31</v>
      </c>
      <c r="F10" s="243"/>
      <c r="H10" s="301" t="s">
        <v>486</v>
      </c>
      <c r="K10" s="244"/>
    </row>
    <row r="11" spans="2:12" ht="18.75" customHeight="1">
      <c r="B11" s="245"/>
      <c r="C11" s="18" t="s">
        <v>38</v>
      </c>
      <c r="D11" s="321"/>
      <c r="E11" s="18" t="s">
        <v>39</v>
      </c>
      <c r="F11" s="323"/>
      <c r="H11" s="418" t="s">
        <v>487</v>
      </c>
      <c r="I11" s="243"/>
      <c r="J11" s="243"/>
      <c r="K11" s="244"/>
      <c r="L11" s="200"/>
    </row>
    <row r="12" spans="2:12" ht="15.75" customHeight="1">
      <c r="B12" s="245"/>
      <c r="C12" s="18" t="s">
        <v>40</v>
      </c>
      <c r="D12" s="321" t="s">
        <v>31</v>
      </c>
      <c r="H12" s="245"/>
      <c r="K12" s="246"/>
      <c r="L12" s="199"/>
    </row>
    <row r="13" spans="2:12" ht="14.25" customHeight="1">
      <c r="B13" s="245"/>
      <c r="C13" s="18" t="s">
        <v>490</v>
      </c>
      <c r="D13" s="321" t="s">
        <v>31</v>
      </c>
      <c r="E13" s="301" t="s">
        <v>31</v>
      </c>
      <c r="G13" s="301"/>
      <c r="H13" s="419"/>
      <c r="I13" s="301"/>
      <c r="J13" s="301"/>
      <c r="K13" s="246"/>
      <c r="L13" s="199"/>
    </row>
    <row r="14" spans="2:12" ht="15.75" customHeight="1">
      <c r="B14" s="245"/>
      <c r="C14" s="18" t="s">
        <v>43</v>
      </c>
      <c r="D14" s="322"/>
      <c r="H14" s="245"/>
      <c r="K14" s="246"/>
      <c r="L14" s="199"/>
    </row>
    <row r="15" spans="2:12" ht="18" customHeight="1" thickBot="1">
      <c r="B15" s="245"/>
      <c r="C15" s="18" t="s">
        <v>492</v>
      </c>
      <c r="D15" s="321"/>
      <c r="E15" s="326" t="s">
        <v>44</v>
      </c>
      <c r="G15" s="18" t="s">
        <v>31</v>
      </c>
      <c r="H15" s="420" t="s">
        <v>31</v>
      </c>
      <c r="I15" s="421" t="s">
        <v>31</v>
      </c>
      <c r="J15" s="421" t="s">
        <v>31</v>
      </c>
      <c r="K15" s="251"/>
      <c r="L15" s="199"/>
    </row>
    <row r="16" spans="2:12" ht="12.75" customHeight="1">
      <c r="B16" s="245"/>
      <c r="C16" s="491" t="s">
        <v>493</v>
      </c>
      <c r="K16" s="247"/>
      <c r="L16" s="199"/>
    </row>
    <row r="17" spans="2:13" ht="43.5" customHeight="1" thickBot="1">
      <c r="B17" s="375">
        <v>2</v>
      </c>
      <c r="C17" s="442" t="s">
        <v>46</v>
      </c>
      <c r="D17" s="442"/>
      <c r="E17" s="442"/>
      <c r="F17" s="442"/>
      <c r="G17" s="442"/>
      <c r="H17" s="442"/>
      <c r="I17" s="442"/>
      <c r="J17" s="442"/>
      <c r="K17" s="445"/>
      <c r="L17" s="297"/>
      <c r="M17" s="296"/>
    </row>
    <row r="18" spans="2:18" ht="106.5" customHeight="1" thickBot="1">
      <c r="B18" s="375">
        <v>3</v>
      </c>
      <c r="C18" s="442" t="s">
        <v>477</v>
      </c>
      <c r="D18" s="442"/>
      <c r="E18" s="442"/>
      <c r="F18" s="442"/>
      <c r="G18" s="442"/>
      <c r="H18" s="442"/>
      <c r="I18" s="442"/>
      <c r="J18" s="442"/>
      <c r="K18" s="445"/>
      <c r="L18" s="298"/>
      <c r="M18" s="296"/>
      <c r="N18" s="410" t="s">
        <v>41</v>
      </c>
      <c r="O18" s="450" t="s">
        <v>42</v>
      </c>
      <c r="P18" s="450"/>
      <c r="Q18" s="450"/>
      <c r="R18" s="450"/>
    </row>
    <row r="19" spans="2:18" ht="15.75" customHeight="1" thickBot="1">
      <c r="B19" s="245"/>
      <c r="C19" s="18" t="s">
        <v>48</v>
      </c>
      <c r="D19" s="391">
        <v>3</v>
      </c>
      <c r="E19" s="179" t="s">
        <v>49</v>
      </c>
      <c r="K19" s="246"/>
      <c r="L19" s="298"/>
      <c r="M19" s="296"/>
      <c r="N19" s="451" t="s">
        <v>45</v>
      </c>
      <c r="O19" s="448" t="s">
        <v>31</v>
      </c>
      <c r="P19" s="448"/>
      <c r="Q19" s="448"/>
      <c r="R19" s="448"/>
    </row>
    <row r="20" spans="2:18" ht="19.5" customHeight="1" thickBot="1">
      <c r="B20" s="245"/>
      <c r="C20" s="18" t="s">
        <v>50</v>
      </c>
      <c r="D20" s="321"/>
      <c r="E20" s="392" t="s">
        <v>44</v>
      </c>
      <c r="F20" s="179" t="s">
        <v>51</v>
      </c>
      <c r="K20" s="385"/>
      <c r="L20" s="299"/>
      <c r="M20" s="296"/>
      <c r="N20" s="451"/>
      <c r="O20" s="448"/>
      <c r="P20" s="448"/>
      <c r="Q20" s="448"/>
      <c r="R20" s="448"/>
    </row>
    <row r="21" spans="2:18" ht="18" customHeight="1" thickBot="1">
      <c r="B21" s="245"/>
      <c r="C21" s="18" t="s">
        <v>52</v>
      </c>
      <c r="D21" s="393">
        <v>50</v>
      </c>
      <c r="E21" s="179" t="s">
        <v>474</v>
      </c>
      <c r="K21" s="385"/>
      <c r="L21" s="300"/>
      <c r="M21" s="296"/>
      <c r="N21" s="451"/>
      <c r="O21" s="448"/>
      <c r="P21" s="448"/>
      <c r="Q21" s="448"/>
      <c r="R21" s="448"/>
    </row>
    <row r="22" spans="2:18" ht="20.25" customHeight="1">
      <c r="B22" s="245"/>
      <c r="C22" s="18" t="s">
        <v>53</v>
      </c>
      <c r="D22" s="326" t="s">
        <v>44</v>
      </c>
      <c r="K22" s="385"/>
      <c r="N22" s="451" t="s">
        <v>47</v>
      </c>
      <c r="O22" s="448" t="s">
        <v>31</v>
      </c>
      <c r="P22" s="448"/>
      <c r="Q22" s="448"/>
      <c r="R22" s="448"/>
    </row>
    <row r="23" spans="2:18" ht="12.75" customHeight="1" thickBot="1">
      <c r="B23" s="388"/>
      <c r="C23" s="18"/>
      <c r="D23" s="113"/>
      <c r="E23" s="383"/>
      <c r="K23" s="385"/>
      <c r="N23" s="451"/>
      <c r="O23" s="448"/>
      <c r="P23" s="448"/>
      <c r="Q23" s="448"/>
      <c r="R23" s="448"/>
    </row>
    <row r="24" spans="2:18" ht="33" customHeight="1" thickBot="1">
      <c r="B24" s="389">
        <v>4</v>
      </c>
      <c r="C24" s="442" t="s">
        <v>475</v>
      </c>
      <c r="D24" s="442"/>
      <c r="E24" s="442"/>
      <c r="F24" s="442"/>
      <c r="G24" s="442"/>
      <c r="H24" s="442"/>
      <c r="I24" s="442"/>
      <c r="J24" s="442"/>
      <c r="K24" s="443"/>
      <c r="L24" s="299"/>
      <c r="M24" s="296"/>
      <c r="N24" s="451"/>
      <c r="O24" s="448"/>
      <c r="P24" s="448"/>
      <c r="Q24" s="448"/>
      <c r="R24" s="448"/>
    </row>
    <row r="25" spans="2:18" ht="30.75" customHeight="1" thickBot="1">
      <c r="B25" s="389">
        <v>5</v>
      </c>
      <c r="C25" s="381" t="s">
        <v>55</v>
      </c>
      <c r="D25" s="381"/>
      <c r="E25" s="381"/>
      <c r="F25" s="381"/>
      <c r="G25" s="381"/>
      <c r="H25" s="381"/>
      <c r="I25" s="381"/>
      <c r="J25" s="381"/>
      <c r="K25" s="386"/>
      <c r="L25" s="300"/>
      <c r="M25" s="296"/>
      <c r="N25" s="451"/>
      <c r="O25" s="448"/>
      <c r="P25" s="448"/>
      <c r="Q25" s="448"/>
      <c r="R25" s="448"/>
    </row>
    <row r="26" spans="2:18" ht="30.75" customHeight="1" thickBot="1">
      <c r="B26" s="390"/>
      <c r="C26" s="384" t="s">
        <v>56</v>
      </c>
      <c r="D26" s="6" t="s">
        <v>57</v>
      </c>
      <c r="E26" s="6" t="s">
        <v>58</v>
      </c>
      <c r="F26" s="6" t="s">
        <v>59</v>
      </c>
      <c r="G26" s="230"/>
      <c r="H26" s="230"/>
      <c r="I26" s="230"/>
      <c r="J26" s="230"/>
      <c r="K26" s="387"/>
      <c r="L26" s="382"/>
      <c r="N26" s="447" t="s">
        <v>54</v>
      </c>
      <c r="O26" s="448" t="s">
        <v>31</v>
      </c>
      <c r="P26" s="448"/>
      <c r="Q26" s="448"/>
      <c r="R26" s="448"/>
    </row>
    <row r="27" spans="2:18" ht="18.75" customHeight="1" thickBot="1">
      <c r="B27" s="245"/>
      <c r="C27" s="121" t="s">
        <v>60</v>
      </c>
      <c r="D27" s="324"/>
      <c r="E27" s="324"/>
      <c r="F27" s="324"/>
      <c r="G27" s="319">
        <f>_xlfn.IFERROR(SUM(D27:F27),"")</f>
        <v>0</v>
      </c>
      <c r="K27" s="246"/>
      <c r="N27" s="447"/>
      <c r="O27" s="448"/>
      <c r="P27" s="448"/>
      <c r="Q27" s="448"/>
      <c r="R27" s="448"/>
    </row>
    <row r="28" spans="2:18" ht="15" customHeight="1" thickBot="1">
      <c r="B28" s="245"/>
      <c r="C28" s="18" t="s">
        <v>61</v>
      </c>
      <c r="D28" s="324"/>
      <c r="E28" s="324"/>
      <c r="F28" s="324"/>
      <c r="G28" s="319">
        <f>_xlfn.IFERROR(SUM(D28:F28),"")</f>
        <v>0</v>
      </c>
      <c r="K28" s="246"/>
      <c r="N28" s="447"/>
      <c r="O28" s="448"/>
      <c r="P28" s="448"/>
      <c r="Q28" s="448"/>
      <c r="R28" s="448"/>
    </row>
    <row r="29" spans="2:18" ht="18" customHeight="1" thickBot="1">
      <c r="B29" s="245"/>
      <c r="C29" s="18" t="s">
        <v>62</v>
      </c>
      <c r="D29" s="324"/>
      <c r="E29" s="324"/>
      <c r="F29" s="324"/>
      <c r="G29" s="319">
        <f>_xlfn.IFERROR(SUM(D29:F29),"")</f>
        <v>0</v>
      </c>
      <c r="K29" s="246"/>
      <c r="N29" s="447"/>
      <c r="O29" s="448"/>
      <c r="P29" s="448"/>
      <c r="Q29" s="448"/>
      <c r="R29" s="448"/>
    </row>
    <row r="30" spans="2:18" ht="14.25">
      <c r="B30" s="245"/>
      <c r="C30" s="18" t="s">
        <v>63</v>
      </c>
      <c r="D30" s="312">
        <f>SUM(D27:D29)</f>
        <v>0</v>
      </c>
      <c r="E30" s="312">
        <f>SUM(E27:E29)</f>
        <v>0</v>
      </c>
      <c r="F30" s="312">
        <f>SUM(F27:F29)</f>
        <v>0</v>
      </c>
      <c r="K30" s="247"/>
      <c r="N30" s="447"/>
      <c r="O30" s="448"/>
      <c r="P30" s="448"/>
      <c r="Q30" s="448"/>
      <c r="R30" s="448"/>
    </row>
    <row r="31" spans="2:18" ht="15" thickBot="1">
      <c r="B31" s="248"/>
      <c r="C31" s="308"/>
      <c r="D31" s="308"/>
      <c r="E31" s="308"/>
      <c r="F31" s="308"/>
      <c r="G31" s="308" t="s">
        <v>31</v>
      </c>
      <c r="H31" s="249"/>
      <c r="I31" s="249"/>
      <c r="J31" s="249"/>
      <c r="K31" s="250"/>
      <c r="N31" s="447"/>
      <c r="O31" s="448"/>
      <c r="P31" s="448"/>
      <c r="Q31" s="448"/>
      <c r="R31" s="448"/>
    </row>
    <row r="32" spans="2:3" ht="21">
      <c r="B32" s="295" t="s">
        <v>64</v>
      </c>
      <c r="C32" s="313"/>
    </row>
    <row r="33" spans="3:12" ht="15">
      <c r="C33" s="412" t="s">
        <v>480</v>
      </c>
      <c r="L33" s="266"/>
    </row>
    <row r="34" spans="2:18" ht="16.5" customHeight="1">
      <c r="B34" s="1"/>
      <c r="C34" s="1" t="s">
        <v>479</v>
      </c>
      <c r="D34" s="316"/>
      <c r="E34" s="316"/>
      <c r="F34" s="376"/>
      <c r="G34" s="376"/>
      <c r="H34" s="8"/>
      <c r="I34" s="8"/>
      <c r="J34" s="428" t="s">
        <v>65</v>
      </c>
      <c r="K34" s="429"/>
      <c r="L34" s="430"/>
      <c r="N34" s="18" t="s">
        <v>66</v>
      </c>
      <c r="O34" s="436"/>
      <c r="P34" s="437"/>
      <c r="Q34" s="437"/>
      <c r="R34" s="438"/>
    </row>
    <row r="35" spans="2:18" ht="35.25" customHeight="1">
      <c r="B35" s="1"/>
      <c r="C35" s="431" t="s">
        <v>481</v>
      </c>
      <c r="D35" s="432"/>
      <c r="E35" s="432"/>
      <c r="F35" s="432"/>
      <c r="G35" s="432"/>
      <c r="H35" s="432"/>
      <c r="I35" s="432"/>
      <c r="J35" s="432"/>
      <c r="K35" s="433"/>
      <c r="L35" s="439"/>
      <c r="M35" s="440"/>
      <c r="N35" s="440"/>
      <c r="O35" s="440"/>
      <c r="P35" s="440"/>
      <c r="Q35" s="440"/>
      <c r="R35" s="441"/>
    </row>
    <row r="36" spans="2:17" ht="36" customHeight="1">
      <c r="B36" s="1"/>
      <c r="C36" s="434" t="s">
        <v>67</v>
      </c>
      <c r="D36" s="435"/>
      <c r="E36" s="435"/>
      <c r="F36" s="435"/>
      <c r="G36" s="435"/>
      <c r="H36" s="435"/>
      <c r="I36" s="435"/>
      <c r="J36" s="435"/>
      <c r="K36" s="435"/>
      <c r="L36" s="407">
        <v>4</v>
      </c>
      <c r="M36" s="408"/>
      <c r="N36" s="422" t="s">
        <v>488</v>
      </c>
      <c r="O36" s="439" t="s">
        <v>68</v>
      </c>
      <c r="P36" s="440"/>
      <c r="Q36" s="440"/>
    </row>
    <row r="37" spans="2:16" ht="14.25">
      <c r="B37" s="1"/>
      <c r="C37" s="18"/>
      <c r="D37" s="314" t="s">
        <v>69</v>
      </c>
      <c r="E37" s="314" t="s">
        <v>70</v>
      </c>
      <c r="F37" s="314" t="s">
        <v>71</v>
      </c>
      <c r="G37" s="301" t="s">
        <v>72</v>
      </c>
      <c r="P37" s="18"/>
    </row>
    <row r="38" spans="2:6" ht="14.25">
      <c r="B38" s="1"/>
      <c r="C38" s="18" t="s">
        <v>73</v>
      </c>
      <c r="D38" s="325"/>
      <c r="E38" s="325"/>
      <c r="F38" s="325"/>
    </row>
    <row r="39" spans="2:6" ht="14.25">
      <c r="B39" s="1"/>
      <c r="C39" s="18" t="s">
        <v>75</v>
      </c>
      <c r="D39" s="325"/>
      <c r="E39" s="325"/>
      <c r="F39" s="325"/>
    </row>
    <row r="40" ht="14.25">
      <c r="B40" s="1"/>
    </row>
    <row r="41" spans="2:10" ht="15.75" customHeight="1">
      <c r="B41" s="295" t="s">
        <v>496</v>
      </c>
      <c r="D41" s="317"/>
      <c r="E41" s="409"/>
      <c r="F41" s="317"/>
      <c r="G41" s="317"/>
      <c r="H41" s="317"/>
      <c r="I41" s="317"/>
      <c r="J41" s="317"/>
    </row>
    <row r="42" spans="2:6" ht="14.25">
      <c r="B42" s="1"/>
      <c r="D42" s="490" t="s">
        <v>489</v>
      </c>
      <c r="E42" s="321"/>
      <c r="F42" t="str">
        <f>D22</f>
        <v>   UNITS:</v>
      </c>
    </row>
    <row r="43" spans="2:5" ht="14.25">
      <c r="B43" s="417"/>
      <c r="D43" s="423" t="s">
        <v>491</v>
      </c>
      <c r="E43" s="321"/>
    </row>
    <row r="44" spans="4:6" ht="14.25">
      <c r="D44" s="423" t="s">
        <v>494</v>
      </c>
      <c r="E44" s="321"/>
      <c r="F44" s="301" t="s">
        <v>495</v>
      </c>
    </row>
    <row r="45" ht="14.25"/>
    <row r="46" ht="14.25"/>
    <row r="47" ht="14.25"/>
    <row r="48" ht="14.25"/>
    <row r="49" ht="14.25">
      <c r="C49" t="s">
        <v>31</v>
      </c>
    </row>
    <row r="50" ht="14.25"/>
    <row r="51" ht="14.25"/>
    <row r="52" spans="3:14" ht="14.25">
      <c r="C52" s="492"/>
      <c r="D52" s="492"/>
      <c r="E52" s="492"/>
      <c r="F52" s="492"/>
      <c r="G52" s="492"/>
      <c r="H52" s="492"/>
      <c r="I52" s="492"/>
      <c r="J52" s="492"/>
      <c r="K52" s="492"/>
      <c r="L52" s="492"/>
      <c r="M52" s="492"/>
      <c r="N52" s="492"/>
    </row>
    <row r="53" spans="3:14" ht="14.25">
      <c r="C53" s="492"/>
      <c r="D53" s="492"/>
      <c r="E53" s="315"/>
      <c r="F53" s="492"/>
      <c r="G53" s="492"/>
      <c r="H53" s="492"/>
      <c r="I53" s="492"/>
      <c r="J53" s="492"/>
      <c r="K53" s="492"/>
      <c r="L53" s="492"/>
      <c r="M53" s="492"/>
      <c r="N53" s="492"/>
    </row>
    <row r="54" spans="3:14" ht="14.25">
      <c r="C54" s="493"/>
      <c r="D54" s="492"/>
      <c r="E54" s="492"/>
      <c r="F54" s="492"/>
      <c r="G54" s="492"/>
      <c r="H54" s="492"/>
      <c r="I54" s="494"/>
      <c r="J54" s="492"/>
      <c r="K54" s="492"/>
      <c r="L54" s="492"/>
      <c r="M54" s="492"/>
      <c r="N54" s="492"/>
    </row>
    <row r="55" spans="3:14" ht="14.25">
      <c r="C55" s="495"/>
      <c r="D55" s="492"/>
      <c r="E55" s="492"/>
      <c r="F55" s="492"/>
      <c r="G55" s="492"/>
      <c r="H55" s="492"/>
      <c r="I55" s="492"/>
      <c r="J55" s="492"/>
      <c r="K55" s="492"/>
      <c r="L55" s="492"/>
      <c r="M55" s="492"/>
      <c r="N55" s="492"/>
    </row>
    <row r="56" spans="3:14" ht="14.25">
      <c r="C56" s="495"/>
      <c r="D56" s="496"/>
      <c r="E56" s="492"/>
      <c r="F56" s="492"/>
      <c r="G56" s="492"/>
      <c r="H56" s="492"/>
      <c r="I56" s="492"/>
      <c r="J56" s="492"/>
      <c r="K56" s="492"/>
      <c r="L56" s="492"/>
      <c r="M56" s="492"/>
      <c r="N56" s="492"/>
    </row>
    <row r="57" spans="3:14" ht="14.25">
      <c r="C57" s="493"/>
      <c r="D57" s="496"/>
      <c r="E57" s="492"/>
      <c r="F57" s="492"/>
      <c r="G57" s="492"/>
      <c r="H57" s="492"/>
      <c r="I57" s="492"/>
      <c r="J57" s="492"/>
      <c r="K57" s="492"/>
      <c r="L57" s="492"/>
      <c r="M57" s="492"/>
      <c r="N57" s="492"/>
    </row>
    <row r="58" spans="3:14" ht="14.25">
      <c r="C58" s="492"/>
      <c r="D58" s="492"/>
      <c r="E58" s="492"/>
      <c r="F58" s="492"/>
      <c r="G58" s="492"/>
      <c r="H58" s="492"/>
      <c r="I58" s="492"/>
      <c r="J58" s="492"/>
      <c r="K58" s="492"/>
      <c r="L58" s="492"/>
      <c r="M58" s="492"/>
      <c r="N58" s="492"/>
    </row>
    <row r="59" spans="3:14" ht="14.25">
      <c r="C59" s="492"/>
      <c r="D59" s="492"/>
      <c r="E59" s="492"/>
      <c r="F59" s="492"/>
      <c r="G59" s="492"/>
      <c r="H59" s="492"/>
      <c r="I59" s="492"/>
      <c r="J59" s="492"/>
      <c r="K59" s="492"/>
      <c r="L59" s="492"/>
      <c r="M59" s="492"/>
      <c r="N59" s="492"/>
    </row>
    <row r="60" spans="3:14" ht="14.25">
      <c r="C60" s="492"/>
      <c r="D60" s="492"/>
      <c r="E60" s="492"/>
      <c r="F60" s="492"/>
      <c r="G60" s="492"/>
      <c r="H60" s="492"/>
      <c r="I60" s="492"/>
      <c r="J60" s="492"/>
      <c r="K60" s="492"/>
      <c r="L60" s="492"/>
      <c r="M60" s="492"/>
      <c r="N60" s="492"/>
    </row>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7" ht="14.25"/>
    <row r="88" ht="14.25"/>
    <row r="89" ht="14.25"/>
    <row r="90" ht="14.25"/>
    <row r="91" ht="14.25"/>
    <row r="92" ht="14.25"/>
    <row r="93" ht="14.25"/>
    <row r="94" ht="14.25"/>
    <row r="95" ht="14.25"/>
    <row r="96" ht="14.25"/>
    <row r="97" ht="14.25"/>
    <row r="98" ht="14.25"/>
  </sheetData>
  <sheetProtection/>
  <mergeCells count="20">
    <mergeCell ref="N26:N31"/>
    <mergeCell ref="O19:R21"/>
    <mergeCell ref="O22:R25"/>
    <mergeCell ref="O26:R31"/>
    <mergeCell ref="M3:R4"/>
    <mergeCell ref="O18:R18"/>
    <mergeCell ref="N19:N21"/>
    <mergeCell ref="N22:N25"/>
    <mergeCell ref="C24:K24"/>
    <mergeCell ref="B5:K5"/>
    <mergeCell ref="C8:K9"/>
    <mergeCell ref="C17:K17"/>
    <mergeCell ref="C18:K18"/>
    <mergeCell ref="B8:B9"/>
    <mergeCell ref="J34:L34"/>
    <mergeCell ref="C35:K35"/>
    <mergeCell ref="C36:K36"/>
    <mergeCell ref="O34:R34"/>
    <mergeCell ref="L35:R35"/>
    <mergeCell ref="O36:Q36"/>
  </mergeCells>
  <dataValidations count="7">
    <dataValidation allowBlank="1" showInputMessage="1" showErrorMessage="1" promptTitle="Marketable Loss" prompt="Crop loss that meets buyers’ current quality specifications." sqref="C27"/>
    <dataValidation allowBlank="1" showInputMessage="1" showErrorMessage="1" promptTitle="Edible, Not Marketable Loss" prompt="Crop left in-field that does not meet buyers' current quality specifications but is still considered edible for human consumption." sqref="C28"/>
    <dataValidation allowBlank="1" showInputMessage="1" showErrorMessage="1" promptTitle="Inedible Loss" prompt="Crop that is damaged, diseased, showing signs of decay, or over mature" sqref="C29"/>
    <dataValidation type="list" allowBlank="1" showInputMessage="1" sqref="L20 L24">
      <formula1>Crop_Type</formula1>
    </dataValidation>
    <dataValidation allowBlank="1" showErrorMessage="1" promptTitle="Acres Planted" prompt="Total amount (in acres) of managed area out into production for crop(s) of interest" sqref="C36"/>
    <dataValidation allowBlank="1" showInputMessage="1" showErrorMessage="1" promptTitle="Moisture Content %" prompt="The amount of water in the product often reported as a percentage." sqref="P37"/>
    <dataValidation type="list" allowBlank="1" showInputMessage="1" showErrorMessage="1" sqref="D38:F38"/>
  </dataValidations>
  <printOptions headings="1"/>
  <pageMargins left="0.7" right="0.7" top="0.48333333333333334" bottom="0.5178571428571429" header="0.25" footer="0.2761904761904762"/>
  <pageSetup horizontalDpi="300" verticalDpi="300" orientation="landscape" paperSize="9" scale="58" r:id="rId1"/>
  <headerFooter>
    <oddHeader>&amp;L&amp;"-,Bold"&amp;14&amp;K05-046Name of person filling this out:
</oddHeader>
    <oddFooter>&amp;CPage &amp;P</oddFooter>
  </headerFooter>
</worksheet>
</file>

<file path=xl/worksheets/sheet4.xml><?xml version="1.0" encoding="utf-8"?>
<worksheet xmlns="http://schemas.openxmlformats.org/spreadsheetml/2006/main" xmlns:r="http://schemas.openxmlformats.org/officeDocument/2006/relationships">
  <sheetPr>
    <tabColor theme="9"/>
  </sheetPr>
  <dimension ref="A1:J107"/>
  <sheetViews>
    <sheetView showGridLines="0" showRowColHeaders="0" zoomScalePageLayoutView="0" workbookViewId="0" topLeftCell="A49">
      <selection activeCell="A1" sqref="A1"/>
    </sheetView>
  </sheetViews>
  <sheetFormatPr defaultColWidth="0" defaultRowHeight="15" zeroHeight="1"/>
  <cols>
    <col min="1" max="1" width="11.421875" style="0" customWidth="1"/>
    <col min="2" max="2" width="21.421875" style="0" bestFit="1" customWidth="1"/>
    <col min="3" max="5" width="23.7109375" style="0" customWidth="1"/>
    <col min="6" max="6" width="22.140625" style="0" customWidth="1"/>
    <col min="7" max="7" width="17.28125" style="0" customWidth="1"/>
    <col min="8" max="10" width="14.421875" style="0" customWidth="1"/>
    <col min="11" max="11" width="11.421875" style="0" customWidth="1"/>
    <col min="12" max="14" width="11.421875" style="0" hidden="1" customWidth="1"/>
    <col min="15" max="17" width="10.7109375" style="0" hidden="1" customWidth="1"/>
    <col min="18" max="16384" width="11.421875" style="0" hidden="1" customWidth="1"/>
  </cols>
  <sheetData>
    <row r="1" spans="3:7" ht="14.25">
      <c r="C1" s="103">
        <v>1</v>
      </c>
      <c r="D1" s="103">
        <v>2</v>
      </c>
      <c r="E1" s="103">
        <v>3</v>
      </c>
      <c r="F1" s="103">
        <v>4</v>
      </c>
      <c r="G1" s="103" t="s">
        <v>76</v>
      </c>
    </row>
    <row r="2" spans="2:7" s="65" customFormat="1" ht="24" customHeight="1">
      <c r="B2" s="282" t="s">
        <v>77</v>
      </c>
      <c r="C2" s="173" t="e">
        <v>#REF!</v>
      </c>
      <c r="D2" s="174" t="e">
        <v>#REF!</v>
      </c>
      <c r="E2" s="174" t="e">
        <v>#REF!</v>
      </c>
      <c r="F2" s="174" t="e">
        <v>#REF!</v>
      </c>
      <c r="G2" s="175" t="s">
        <v>78</v>
      </c>
    </row>
    <row r="3" spans="2:6" s="65" customFormat="1" ht="24" customHeight="1" thickBot="1">
      <c r="B3" s="269" t="s">
        <v>79</v>
      </c>
      <c r="C3" s="268"/>
      <c r="D3" s="268"/>
      <c r="E3" s="268"/>
      <c r="F3" s="268"/>
    </row>
    <row r="4" spans="2:9" s="65" customFormat="1" ht="18.75" customHeight="1" thickBot="1">
      <c r="B4" s="202" t="s">
        <v>80</v>
      </c>
      <c r="C4" s="293" t="s">
        <v>81</v>
      </c>
      <c r="D4" s="268"/>
      <c r="E4" s="268"/>
      <c r="F4" s="268"/>
      <c r="H4" s="202"/>
      <c r="I4" s="137"/>
    </row>
    <row r="5" ht="6.75" customHeight="1"/>
    <row r="6" spans="2:10" ht="21">
      <c r="B6" s="287" t="s">
        <v>82</v>
      </c>
      <c r="C6" s="287" t="s">
        <v>83</v>
      </c>
      <c r="D6" s="287" t="s">
        <v>84</v>
      </c>
      <c r="E6" s="287" t="s">
        <v>85</v>
      </c>
      <c r="F6" s="287" t="s">
        <v>86</v>
      </c>
      <c r="G6" s="287" t="s">
        <v>87</v>
      </c>
      <c r="H6" s="288"/>
      <c r="I6" s="224"/>
      <c r="J6" s="224"/>
    </row>
    <row r="7" spans="2:10" ht="27" customHeight="1">
      <c r="B7" s="285">
        <v>0</v>
      </c>
      <c r="C7" s="286">
        <v>0</v>
      </c>
      <c r="D7" s="285">
        <v>0</v>
      </c>
      <c r="E7" s="286">
        <v>0</v>
      </c>
      <c r="F7" s="285">
        <v>0</v>
      </c>
      <c r="G7" s="285" t="s">
        <v>88</v>
      </c>
      <c r="H7" s="289"/>
      <c r="I7" s="225"/>
      <c r="J7" s="225"/>
    </row>
    <row r="8" spans="1:10" ht="27" customHeight="1">
      <c r="A8" s="98"/>
      <c r="B8" s="178" t="s">
        <v>78</v>
      </c>
      <c r="C8" s="206" t="s">
        <v>89</v>
      </c>
      <c r="J8" s="198"/>
    </row>
    <row r="9" spans="1:10" ht="27" customHeight="1">
      <c r="A9" s="98"/>
      <c r="B9" s="176"/>
      <c r="C9" s="267" t="s">
        <v>90</v>
      </c>
      <c r="J9" s="198"/>
    </row>
    <row r="10" spans="1:10" ht="28.5" customHeight="1">
      <c r="A10" s="98"/>
      <c r="B10" s="177" t="s">
        <v>78</v>
      </c>
      <c r="C10" s="267" t="s">
        <v>91</v>
      </c>
      <c r="D10" s="65"/>
      <c r="E10" s="453" t="s">
        <v>92</v>
      </c>
      <c r="F10" s="453"/>
      <c r="I10" s="197"/>
      <c r="J10" s="198"/>
    </row>
    <row r="11" spans="1:10" ht="28.5" customHeight="1">
      <c r="A11" s="98"/>
      <c r="B11" s="177" t="s">
        <v>78</v>
      </c>
      <c r="C11" s="267" t="s">
        <v>93</v>
      </c>
      <c r="D11" s="65"/>
      <c r="E11" s="453" t="s">
        <v>94</v>
      </c>
      <c r="F11" s="453"/>
      <c r="I11" s="197"/>
      <c r="J11" s="198"/>
    </row>
    <row r="12" spans="1:10" ht="28.5" customHeight="1">
      <c r="A12" s="98"/>
      <c r="B12" s="177" t="s">
        <v>78</v>
      </c>
      <c r="C12" s="267" t="s">
        <v>95</v>
      </c>
      <c r="D12" s="65"/>
      <c r="E12" s="453" t="s">
        <v>96</v>
      </c>
      <c r="F12" s="453"/>
      <c r="I12" s="197"/>
      <c r="J12" s="198"/>
    </row>
    <row r="13" spans="1:10" ht="28.5" customHeight="1">
      <c r="A13" s="98"/>
      <c r="B13" s="177" t="s">
        <v>78</v>
      </c>
      <c r="C13" s="267" t="s">
        <v>97</v>
      </c>
      <c r="D13" s="65"/>
      <c r="E13" s="453" t="s">
        <v>98</v>
      </c>
      <c r="F13" s="453"/>
      <c r="I13" s="197"/>
      <c r="J13" s="198"/>
    </row>
    <row r="14" spans="2:10" ht="15.75" customHeight="1">
      <c r="B14" s="99"/>
      <c r="C14" s="100"/>
      <c r="D14" s="100"/>
      <c r="E14" s="100"/>
      <c r="F14" s="168"/>
      <c r="G14" s="100"/>
      <c r="H14" s="100"/>
      <c r="I14" s="100"/>
      <c r="J14" s="101"/>
    </row>
    <row r="15" spans="2:10" ht="14.25">
      <c r="B15" s="104"/>
      <c r="C15" s="105"/>
      <c r="D15" s="105"/>
      <c r="E15" s="105"/>
      <c r="F15" s="105"/>
      <c r="G15" s="105"/>
      <c r="H15" s="105"/>
      <c r="I15" s="105"/>
      <c r="J15" s="102"/>
    </row>
    <row r="16" spans="2:10" ht="14.25">
      <c r="B16" s="97"/>
      <c r="J16" s="98"/>
    </row>
    <row r="17" spans="2:10" ht="14.25">
      <c r="B17" s="97"/>
      <c r="H17" s="112"/>
      <c r="I17" s="112"/>
      <c r="J17" s="98"/>
    </row>
    <row r="18" spans="2:10" ht="14.25">
      <c r="B18" s="97"/>
      <c r="J18" s="98"/>
    </row>
    <row r="19" spans="2:10" ht="14.25">
      <c r="B19" s="97"/>
      <c r="J19" s="98"/>
    </row>
    <row r="20" spans="2:10" ht="14.25">
      <c r="B20" s="97"/>
      <c r="J20" s="98"/>
    </row>
    <row r="21" spans="2:10" ht="14.25">
      <c r="B21" s="97"/>
      <c r="J21" s="98"/>
    </row>
    <row r="22" spans="2:10" ht="14.25">
      <c r="B22" s="97"/>
      <c r="J22" s="98"/>
    </row>
    <row r="23" spans="2:10" ht="14.25">
      <c r="B23" s="97"/>
      <c r="J23" s="98"/>
    </row>
    <row r="24" spans="2:10" ht="14.25">
      <c r="B24" s="97"/>
      <c r="J24" s="98"/>
    </row>
    <row r="25" spans="2:10" ht="14.25">
      <c r="B25" s="97"/>
      <c r="J25" s="98"/>
    </row>
    <row r="26" spans="2:10" ht="14.25">
      <c r="B26" s="97"/>
      <c r="J26" s="98"/>
    </row>
    <row r="27" spans="2:10" ht="14.25">
      <c r="B27" s="97"/>
      <c r="J27" s="98"/>
    </row>
    <row r="28" spans="2:10" ht="14.25">
      <c r="B28" s="97"/>
      <c r="J28" s="98"/>
    </row>
    <row r="29" spans="2:10" ht="14.25">
      <c r="B29" s="97"/>
      <c r="F29" s="202" t="s">
        <v>80</v>
      </c>
      <c r="G29" t="s">
        <v>99</v>
      </c>
      <c r="J29" s="98"/>
    </row>
    <row r="30" spans="2:10" ht="14.25">
      <c r="B30" s="97"/>
      <c r="J30" s="98"/>
    </row>
    <row r="31" spans="2:10" ht="14.25">
      <c r="B31" s="97"/>
      <c r="J31" s="98"/>
    </row>
    <row r="32" spans="2:10" ht="14.25">
      <c r="B32" s="97"/>
      <c r="J32" s="98"/>
    </row>
    <row r="33" spans="2:10" ht="14.25">
      <c r="B33" s="97"/>
      <c r="J33" s="98"/>
    </row>
    <row r="34" spans="2:10" ht="14.25">
      <c r="B34" s="97"/>
      <c r="J34" s="98"/>
    </row>
    <row r="35" spans="2:10" ht="14.25">
      <c r="B35" s="97"/>
      <c r="J35" s="98"/>
    </row>
    <row r="36" spans="2:10" ht="14.25">
      <c r="B36" s="97"/>
      <c r="J36" s="98"/>
    </row>
    <row r="37" spans="2:10" ht="14.25">
      <c r="B37" s="97"/>
      <c r="J37" s="98"/>
    </row>
    <row r="38" spans="2:10" ht="14.25">
      <c r="B38" s="97"/>
      <c r="J38" s="98"/>
    </row>
    <row r="39" spans="2:10" ht="14.25">
      <c r="B39" s="97"/>
      <c r="J39" s="98"/>
    </row>
    <row r="40" spans="2:10" ht="14.25">
      <c r="B40" s="97"/>
      <c r="J40" s="98"/>
    </row>
    <row r="41" spans="2:10" ht="14.25">
      <c r="B41" s="97"/>
      <c r="J41" s="98"/>
    </row>
    <row r="42" spans="2:10" ht="14.25">
      <c r="B42" s="97"/>
      <c r="J42" s="98"/>
    </row>
    <row r="43" spans="2:10" ht="14.25">
      <c r="B43" s="97"/>
      <c r="J43" s="98"/>
    </row>
    <row r="44" spans="2:10" ht="14.25">
      <c r="B44" s="97"/>
      <c r="J44" s="98"/>
    </row>
    <row r="45" spans="2:10" ht="14.25">
      <c r="B45" s="97"/>
      <c r="J45" s="98"/>
    </row>
    <row r="46" spans="2:10" ht="14.25">
      <c r="B46" s="97"/>
      <c r="J46" s="98"/>
    </row>
    <row r="47" spans="2:10" ht="14.25">
      <c r="B47" s="97"/>
      <c r="F47" s="202" t="s">
        <v>80</v>
      </c>
      <c r="G47" t="s">
        <v>100</v>
      </c>
      <c r="J47" s="98"/>
    </row>
    <row r="48" spans="2:10" ht="14.25">
      <c r="B48" s="97"/>
      <c r="J48" s="98"/>
    </row>
    <row r="49" spans="2:10" ht="14.25">
      <c r="B49" s="97"/>
      <c r="J49" s="98"/>
    </row>
    <row r="50" spans="2:10" ht="14.25">
      <c r="B50" s="97"/>
      <c r="J50" s="98"/>
    </row>
    <row r="51" spans="2:10" ht="14.25">
      <c r="B51" s="97"/>
      <c r="J51" s="98"/>
    </row>
    <row r="52" spans="2:10" ht="14.25">
      <c r="B52" s="97"/>
      <c r="J52" s="98"/>
    </row>
    <row r="53" spans="2:10" ht="14.25">
      <c r="B53" s="97"/>
      <c r="H53" s="204"/>
      <c r="J53" s="98"/>
    </row>
    <row r="54" spans="2:10" ht="14.25">
      <c r="B54" s="97"/>
      <c r="J54" s="98"/>
    </row>
    <row r="55" spans="2:10" ht="14.25">
      <c r="B55" s="97"/>
      <c r="J55" s="98"/>
    </row>
    <row r="56" spans="2:10" ht="14.25">
      <c r="B56" s="97"/>
      <c r="J56" s="98"/>
    </row>
    <row r="57" spans="2:10" ht="14.25">
      <c r="B57" s="97"/>
      <c r="J57" s="98"/>
    </row>
    <row r="58" spans="2:10" ht="14.25">
      <c r="B58" s="97"/>
      <c r="J58" s="98"/>
    </row>
    <row r="59" spans="2:10" ht="14.25">
      <c r="B59" s="97"/>
      <c r="J59" s="98"/>
    </row>
    <row r="60" spans="2:10" ht="14.25">
      <c r="B60" s="97"/>
      <c r="J60" s="98"/>
    </row>
    <row r="61" spans="2:10" ht="14.25">
      <c r="B61" s="97"/>
      <c r="J61" s="98"/>
    </row>
    <row r="62" spans="2:10" ht="14.25">
      <c r="B62" s="97"/>
      <c r="J62" s="98"/>
    </row>
    <row r="63" spans="2:10" ht="14.25">
      <c r="B63" s="97"/>
      <c r="J63" s="98"/>
    </row>
    <row r="64" spans="2:10" ht="14.25">
      <c r="B64" s="97"/>
      <c r="J64" s="98"/>
    </row>
    <row r="65" spans="2:10" ht="14.25">
      <c r="B65" s="97"/>
      <c r="J65" s="98"/>
    </row>
    <row r="66" spans="2:10" ht="14.25">
      <c r="B66" s="203"/>
      <c r="J66" s="98"/>
    </row>
    <row r="67" spans="2:10" ht="14.25">
      <c r="B67" s="203"/>
      <c r="J67" s="98"/>
    </row>
    <row r="68" spans="2:10" ht="14.25">
      <c r="B68" s="203"/>
      <c r="J68" s="98"/>
    </row>
    <row r="69" spans="2:10" ht="120">
      <c r="B69" s="203"/>
      <c r="C69" s="160" t="s">
        <v>101</v>
      </c>
      <c r="D69" s="160" t="s">
        <v>102</v>
      </c>
      <c r="E69" s="160" t="s">
        <v>103</v>
      </c>
      <c r="F69" s="160" t="s">
        <v>104</v>
      </c>
      <c r="J69" s="98"/>
    </row>
    <row r="70" spans="2:10" ht="14.25">
      <c r="B70" s="203"/>
      <c r="C70" s="161"/>
      <c r="J70" s="98"/>
    </row>
    <row r="71" spans="2:10" ht="14.25">
      <c r="B71" s="99"/>
      <c r="C71" s="100"/>
      <c r="D71" s="100"/>
      <c r="E71" s="100"/>
      <c r="F71" s="100"/>
      <c r="G71" s="100"/>
      <c r="H71" s="100"/>
      <c r="I71" s="100"/>
      <c r="J71" s="101"/>
    </row>
    <row r="72" ht="14.25"/>
    <row r="73" ht="14.25"/>
    <row r="74" ht="15" thickBot="1"/>
    <row r="75" spans="2:10" ht="14.25">
      <c r="B75" s="242"/>
      <c r="C75" s="243"/>
      <c r="D75" s="243"/>
      <c r="E75" s="243"/>
      <c r="F75" s="243"/>
      <c r="G75" s="243"/>
      <c r="H75" s="243"/>
      <c r="I75" s="243"/>
      <c r="J75" s="244"/>
    </row>
    <row r="76" spans="2:10" ht="25.5">
      <c r="B76" s="245"/>
      <c r="E76" s="284" t="s">
        <v>105</v>
      </c>
      <c r="J76" s="246"/>
    </row>
    <row r="77" spans="2:10" ht="14.25">
      <c r="B77" s="245"/>
      <c r="D77" s="452" t="s">
        <v>106</v>
      </c>
      <c r="E77" s="452"/>
      <c r="F77" s="452"/>
      <c r="J77" s="246"/>
    </row>
    <row r="78" spans="2:10" ht="14.25">
      <c r="B78" s="245"/>
      <c r="J78" s="246"/>
    </row>
    <row r="79" spans="2:10" ht="14.25">
      <c r="B79" s="245"/>
      <c r="D79" s="159"/>
      <c r="E79" s="159"/>
      <c r="F79" s="159"/>
      <c r="J79" s="246"/>
    </row>
    <row r="80" spans="2:10" ht="14.25">
      <c r="B80" s="283"/>
      <c r="C80" s="160"/>
      <c r="D80" s="160"/>
      <c r="E80" s="160"/>
      <c r="F80" s="160"/>
      <c r="J80" s="246"/>
    </row>
    <row r="81" spans="2:10" ht="14.25">
      <c r="B81" s="245"/>
      <c r="C81" s="161"/>
      <c r="D81" s="147"/>
      <c r="E81" s="147"/>
      <c r="F81" s="147"/>
      <c r="J81" s="246"/>
    </row>
    <row r="82" spans="2:10" ht="14.25">
      <c r="B82" s="245"/>
      <c r="J82" s="246"/>
    </row>
    <row r="83" spans="2:10" ht="14.25">
      <c r="B83" s="245"/>
      <c r="J83" s="246"/>
    </row>
    <row r="84" spans="2:10" ht="14.25">
      <c r="B84" s="245"/>
      <c r="J84" s="246"/>
    </row>
    <row r="85" spans="2:10" ht="14.25">
      <c r="B85" s="245"/>
      <c r="J85" s="246"/>
    </row>
    <row r="86" spans="2:10" ht="14.25">
      <c r="B86" s="245"/>
      <c r="J86" s="246"/>
    </row>
    <row r="87" spans="2:10" ht="14.25">
      <c r="B87" s="245"/>
      <c r="J87" s="246"/>
    </row>
    <row r="88" spans="2:10" ht="14.25">
      <c r="B88" s="245"/>
      <c r="J88" s="246"/>
    </row>
    <row r="89" spans="2:10" ht="14.25">
      <c r="B89" s="245"/>
      <c r="J89" s="246"/>
    </row>
    <row r="90" spans="2:10" ht="14.25">
      <c r="B90" s="245"/>
      <c r="J90" s="246"/>
    </row>
    <row r="91" spans="2:10" ht="14.25">
      <c r="B91" s="245"/>
      <c r="J91" s="246"/>
    </row>
    <row r="92" spans="2:10" ht="25.5">
      <c r="B92" s="245"/>
      <c r="E92" s="284" t="s">
        <v>107</v>
      </c>
      <c r="J92" s="246"/>
    </row>
    <row r="93" spans="2:10" ht="14.25">
      <c r="B93" s="245"/>
      <c r="D93" s="452" t="s">
        <v>106</v>
      </c>
      <c r="E93" s="452"/>
      <c r="F93" s="452"/>
      <c r="J93" s="246"/>
    </row>
    <row r="94" spans="2:10" ht="14.25">
      <c r="B94" s="245"/>
      <c r="J94" s="246"/>
    </row>
    <row r="95" spans="2:10" ht="14.25">
      <c r="B95" s="245"/>
      <c r="J95" s="246"/>
    </row>
    <row r="96" spans="2:10" ht="14.25">
      <c r="B96" s="245"/>
      <c r="J96" s="246"/>
    </row>
    <row r="97" spans="2:10" ht="14.25">
      <c r="B97" s="245"/>
      <c r="J97" s="246"/>
    </row>
    <row r="98" spans="2:10" ht="14.25">
      <c r="B98" s="245"/>
      <c r="J98" s="246"/>
    </row>
    <row r="99" spans="2:10" ht="14.25">
      <c r="B99" s="245"/>
      <c r="J99" s="246"/>
    </row>
    <row r="100" spans="2:10" ht="14.25">
      <c r="B100" s="245"/>
      <c r="J100" s="246"/>
    </row>
    <row r="101" spans="2:10" ht="14.25">
      <c r="B101" s="245"/>
      <c r="J101" s="246"/>
    </row>
    <row r="102" spans="2:10" ht="14.25">
      <c r="B102" s="245"/>
      <c r="J102" s="246"/>
    </row>
    <row r="103" spans="2:10" ht="14.25">
      <c r="B103" s="245"/>
      <c r="J103" s="246"/>
    </row>
    <row r="104" spans="2:10" ht="14.25">
      <c r="B104" s="245"/>
      <c r="J104" s="246"/>
    </row>
    <row r="105" spans="2:10" ht="14.25">
      <c r="B105" s="245"/>
      <c r="J105" s="246"/>
    </row>
    <row r="106" spans="2:10" ht="14.25">
      <c r="B106" s="245"/>
      <c r="J106" s="246"/>
    </row>
    <row r="107" spans="2:10" ht="15" thickBot="1">
      <c r="B107" s="248"/>
      <c r="C107" s="249"/>
      <c r="D107" s="249"/>
      <c r="E107" s="249"/>
      <c r="F107" s="249"/>
      <c r="G107" s="249"/>
      <c r="H107" s="249"/>
      <c r="I107" s="249"/>
      <c r="J107" s="251"/>
    </row>
    <row r="108" ht="14.25"/>
    <row r="109" ht="14.25"/>
    <row r="110" ht="14.25"/>
  </sheetData>
  <sheetProtection/>
  <mergeCells count="6">
    <mergeCell ref="D93:F93"/>
    <mergeCell ref="E10:F10"/>
    <mergeCell ref="E11:F11"/>
    <mergeCell ref="E12:F12"/>
    <mergeCell ref="E13:F13"/>
    <mergeCell ref="D77:F77"/>
  </mergeCells>
  <dataValidations count="5">
    <dataValidation allowBlank="1" showInputMessage="1" showErrorMessage="1" promptTitle="Edible Loss" prompt="Crop left in-field that does not meet buyers' current quality specifications but is still considered edible for human consumption." sqref="C11"/>
    <dataValidation allowBlank="1" showInputMessage="1" showErrorMessage="1" promptTitle="Crop Utilization" prompt="Percent of a crop that was planted, raised to maturity and harvested for its intended or alternative market." sqref="C10"/>
    <dataValidation allowBlank="1" showInputMessage="1" showErrorMessage="1" promptTitle="Inedible Loss" prompt="Crop that is damaged, diseased, showing signs of decay, or over mature" sqref="C13"/>
    <dataValidation allowBlank="1" showInputMessage="1" showErrorMessage="1" promptTitle="Marketable Loss" prompt="Crop loss that meets buyers’ current quality specifications." sqref="C12"/>
    <dataValidation type="list" allowBlank="1" showInputMessage="1" showErrorMessage="1" sqref="I4 C4"/>
  </dataValidations>
  <hyperlinks>
    <hyperlink ref="D77" location="'Reasons for Loss'!A1" display="To populate these charts, see the Reasons for Loss tab."/>
    <hyperlink ref="D93" location="'Reasons for Loss'!A1" display="To populate these charts, see the Reasons for Loss tab."/>
  </hyperlinks>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dimension ref="B2:K20"/>
  <sheetViews>
    <sheetView showGridLines="0" showRowColHeaders="0" zoomScale="120" zoomScaleNormal="120" zoomScalePageLayoutView="0" workbookViewId="0" topLeftCell="A1">
      <selection activeCell="C9" sqref="C9"/>
    </sheetView>
  </sheetViews>
  <sheetFormatPr defaultColWidth="0" defaultRowHeight="15" zeroHeight="1"/>
  <cols>
    <col min="1" max="2" width="4.421875" style="0" customWidth="1"/>
    <col min="3" max="3" width="20.140625" style="0" customWidth="1"/>
    <col min="4" max="12" width="10.7109375" style="0" customWidth="1"/>
    <col min="13" max="16384" width="10.7109375" style="0" hidden="1" customWidth="1"/>
  </cols>
  <sheetData>
    <row r="1" ht="15" thickBot="1"/>
    <row r="2" spans="2:11" ht="14.25">
      <c r="B2" s="273"/>
      <c r="C2" s="274"/>
      <c r="D2" s="274"/>
      <c r="E2" s="274"/>
      <c r="F2" s="274"/>
      <c r="G2" s="274"/>
      <c r="H2" s="274"/>
      <c r="I2" s="274"/>
      <c r="J2" s="274"/>
      <c r="K2" s="275"/>
    </row>
    <row r="3" spans="2:11" ht="14.25">
      <c r="B3" s="276"/>
      <c r="K3" s="277"/>
    </row>
    <row r="4" spans="2:11" ht="14.25">
      <c r="B4" s="276"/>
      <c r="K4" s="277"/>
    </row>
    <row r="5" spans="2:11" ht="14.25">
      <c r="B5" s="276"/>
      <c r="K5" s="277"/>
    </row>
    <row r="6" spans="2:11" ht="14.25">
      <c r="B6" s="276"/>
      <c r="K6" s="277"/>
    </row>
    <row r="7" spans="2:11" ht="14.25">
      <c r="B7" s="276"/>
      <c r="K7" s="277"/>
    </row>
    <row r="8" spans="2:11" ht="14.25">
      <c r="B8" s="276"/>
      <c r="K8" s="277"/>
    </row>
    <row r="9" spans="2:11" ht="15" thickBot="1">
      <c r="B9" s="276"/>
      <c r="C9" s="272" t="s">
        <v>108</v>
      </c>
      <c r="K9" s="277"/>
    </row>
    <row r="10" spans="2:11" ht="15" thickBot="1">
      <c r="B10" s="276"/>
      <c r="C10" s="290" t="s">
        <v>109</v>
      </c>
      <c r="D10" t="s">
        <v>110</v>
      </c>
      <c r="K10" s="277"/>
    </row>
    <row r="11" spans="2:11" ht="15" thickBot="1">
      <c r="B11" s="276"/>
      <c r="C11" s="290" t="s">
        <v>111</v>
      </c>
      <c r="D11" t="s">
        <v>112</v>
      </c>
      <c r="K11" s="277"/>
    </row>
    <row r="12" spans="2:11" ht="15" thickBot="1">
      <c r="B12" s="276"/>
      <c r="C12" s="290" t="s">
        <v>113</v>
      </c>
      <c r="D12" t="s">
        <v>114</v>
      </c>
      <c r="K12" s="277"/>
    </row>
    <row r="13" spans="2:11" ht="15" thickBot="1">
      <c r="B13" s="276"/>
      <c r="C13" s="290" t="s">
        <v>115</v>
      </c>
      <c r="D13" t="s">
        <v>116</v>
      </c>
      <c r="K13" s="277"/>
    </row>
    <row r="14" spans="2:11" ht="15" thickBot="1">
      <c r="B14" s="276"/>
      <c r="C14" s="290" t="s">
        <v>117</v>
      </c>
      <c r="D14" t="s">
        <v>118</v>
      </c>
      <c r="K14" s="277"/>
    </row>
    <row r="15" spans="2:11" ht="15" thickBot="1">
      <c r="B15" s="276"/>
      <c r="C15" s="290" t="s">
        <v>119</v>
      </c>
      <c r="D15" t="s">
        <v>118</v>
      </c>
      <c r="K15" s="277"/>
    </row>
    <row r="16" spans="2:11" ht="15" thickBot="1">
      <c r="B16" s="276"/>
      <c r="C16" s="290" t="s">
        <v>120</v>
      </c>
      <c r="D16" t="s">
        <v>118</v>
      </c>
      <c r="K16" s="277"/>
    </row>
    <row r="17" spans="2:11" ht="15" thickBot="1">
      <c r="B17" s="276"/>
      <c r="C17" s="290" t="s">
        <v>121</v>
      </c>
      <c r="D17" t="s">
        <v>122</v>
      </c>
      <c r="K17" s="277"/>
    </row>
    <row r="18" spans="2:11" ht="15" thickBot="1">
      <c r="B18" s="276"/>
      <c r="C18" s="290" t="s">
        <v>123</v>
      </c>
      <c r="D18" t="s">
        <v>124</v>
      </c>
      <c r="K18" s="277"/>
    </row>
    <row r="19" spans="2:11" ht="15" thickBot="1">
      <c r="B19" s="276"/>
      <c r="C19" s="290" t="s">
        <v>125</v>
      </c>
      <c r="D19" t="s">
        <v>126</v>
      </c>
      <c r="K19" s="277"/>
    </row>
    <row r="20" spans="2:11" ht="15" thickBot="1">
      <c r="B20" s="278"/>
      <c r="C20" s="279"/>
      <c r="D20" s="279"/>
      <c r="E20" s="279"/>
      <c r="F20" s="279"/>
      <c r="G20" s="279"/>
      <c r="H20" s="279"/>
      <c r="I20" s="279"/>
      <c r="J20" s="279"/>
      <c r="K20" s="280"/>
    </row>
    <row r="21" ht="14.25"/>
  </sheetData>
  <sheetProtection/>
  <hyperlinks>
    <hyperlink ref="C11" location="'Metric Table'!A1" display="Metric Table"/>
    <hyperlink ref="C12" location="'Check your work'!A1" display="Check your work"/>
    <hyperlink ref="C13" location="Glossary!A1" display="Glossary"/>
    <hyperlink ref="C14" location="'Add''l Harvest Data'!A1" display="Add'l Harvest Data"/>
    <hyperlink ref="C15" location="'Add''l Loss Data'!A1" display="Add'l Loss Data"/>
    <hyperlink ref="C16" location="'Add''l Reasons for Loss'!A1" display="Add'l Reasons for Loss"/>
    <hyperlink ref="C17" location="'Add''l Visual Dashboard'!A1" display="Add'l Visual Dashboard"/>
    <hyperlink ref="C18" location="'Add''l Metric Table'!A1" display="Add'l Metric Table"/>
    <hyperlink ref="C19" location="'Add''l Check your work'!A1" display="Add'l Check your work"/>
    <hyperlink ref="C10" location="'Reasons for Loss'!A1" display="Reasons for Loss"/>
  </hyperlinks>
  <printOptions/>
  <pageMargins left="0.7" right="0.7" top="0.75" bottom="0.75" header="0.3" footer="0.3"/>
  <pageSetup orientation="landscape" paperSize="9"/>
  <drawing r:id="rId1"/>
</worksheet>
</file>

<file path=xl/worksheets/sheet6.xml><?xml version="1.0" encoding="utf-8"?>
<worksheet xmlns="http://schemas.openxmlformats.org/spreadsheetml/2006/main" xmlns:r="http://schemas.openxmlformats.org/officeDocument/2006/relationships">
  <sheetPr>
    <tabColor rgb="FFC00000"/>
  </sheetPr>
  <dimension ref="A1:L69"/>
  <sheetViews>
    <sheetView showGridLines="0" showRowColHeaders="0" view="pageLayout" zoomScale="70" zoomScaleNormal="90" zoomScalePageLayoutView="70" workbookViewId="0" topLeftCell="A1">
      <selection activeCell="E50" sqref="E50"/>
    </sheetView>
  </sheetViews>
  <sheetFormatPr defaultColWidth="0" defaultRowHeight="14.25" customHeight="1" zeroHeight="1"/>
  <cols>
    <col min="1" max="1" width="1.7109375" style="0" customWidth="1"/>
    <col min="2" max="2" width="5.421875" style="0" customWidth="1"/>
    <col min="3" max="3" width="17.140625" style="0" customWidth="1"/>
    <col min="4" max="4" width="14.421875" style="0" customWidth="1"/>
    <col min="5" max="6" width="10.421875" style="0" bestFit="1" customWidth="1"/>
    <col min="7" max="7" width="8.7109375" style="0" bestFit="1" customWidth="1"/>
    <col min="8" max="8" width="11.7109375" style="0" customWidth="1"/>
    <col min="9" max="9" width="14.28125" style="0" customWidth="1"/>
    <col min="10" max="10" width="15.7109375" style="0" customWidth="1"/>
    <col min="11" max="11" width="14.00390625" style="0" customWidth="1"/>
    <col min="12" max="12" width="14.421875" style="0" customWidth="1"/>
    <col min="13" max="13" width="9.28125" style="0" customWidth="1"/>
    <col min="14" max="16384" width="9.28125" style="0" hidden="1" customWidth="1"/>
  </cols>
  <sheetData>
    <row r="1" spans="2:12" ht="21.75" thickBot="1">
      <c r="B1" s="309" t="s">
        <v>127</v>
      </c>
      <c r="L1" s="296"/>
    </row>
    <row r="2" spans="1:12" ht="25.5" customHeight="1">
      <c r="A2" s="336"/>
      <c r="B2" s="354" t="s">
        <v>128</v>
      </c>
      <c r="C2" s="355"/>
      <c r="D2" s="356" t="s">
        <v>31</v>
      </c>
      <c r="E2" s="337"/>
      <c r="F2" s="355"/>
      <c r="G2" s="355"/>
      <c r="H2" s="355"/>
      <c r="I2" s="355"/>
      <c r="J2" s="357" t="s">
        <v>31</v>
      </c>
      <c r="K2" s="413"/>
      <c r="L2" s="414"/>
    </row>
    <row r="3" spans="1:12" ht="25.5" customHeight="1">
      <c r="A3" s="358"/>
      <c r="B3" s="310" t="s">
        <v>129</v>
      </c>
      <c r="C3" s="377"/>
      <c r="D3" s="378"/>
      <c r="E3" s="316"/>
      <c r="F3" s="377"/>
      <c r="G3" s="377"/>
      <c r="H3" s="377"/>
      <c r="I3" s="379"/>
      <c r="J3" s="316"/>
      <c r="K3" s="377"/>
      <c r="L3" s="380"/>
    </row>
    <row r="4" spans="1:12" ht="25.5" customHeight="1">
      <c r="A4" s="358"/>
      <c r="B4" s="310" t="s">
        <v>485</v>
      </c>
      <c r="C4" s="377"/>
      <c r="D4" s="378"/>
      <c r="E4" s="316"/>
      <c r="F4" s="377"/>
      <c r="G4" s="377"/>
      <c r="H4" s="377"/>
      <c r="I4" s="377"/>
      <c r="J4" s="379"/>
      <c r="K4" s="377"/>
      <c r="L4" s="380"/>
    </row>
    <row r="5" spans="1:12" ht="15.75">
      <c r="A5" s="358"/>
      <c r="B5" s="461" t="s">
        <v>130</v>
      </c>
      <c r="C5" s="461"/>
      <c r="D5" s="461"/>
      <c r="E5" s="461"/>
      <c r="F5" s="461"/>
      <c r="G5" s="461"/>
      <c r="H5" s="461"/>
      <c r="I5" s="461"/>
      <c r="J5" s="461"/>
      <c r="K5" s="461"/>
      <c r="L5" s="462"/>
    </row>
    <row r="6" spans="1:12" ht="16.5" thickBot="1">
      <c r="A6" s="359"/>
      <c r="B6" s="360" t="s">
        <v>131</v>
      </c>
      <c r="C6" s="360"/>
      <c r="D6" s="415"/>
      <c r="E6" s="360"/>
      <c r="F6" s="361"/>
      <c r="G6" s="361"/>
      <c r="H6" s="361"/>
      <c r="I6" s="361"/>
      <c r="J6" s="361"/>
      <c r="K6" s="361"/>
      <c r="L6" s="362"/>
    </row>
    <row r="7" spans="2:11" ht="23.25">
      <c r="B7" s="232" t="s">
        <v>31</v>
      </c>
      <c r="C7" s="374" t="s">
        <v>35</v>
      </c>
      <c r="D7" s="416" t="s">
        <v>484</v>
      </c>
      <c r="E7" s="208"/>
      <c r="F7" s="208"/>
      <c r="G7" s="208"/>
      <c r="H7" s="1"/>
      <c r="I7" s="208"/>
      <c r="J7" s="208"/>
      <c r="K7" s="303" t="s">
        <v>31</v>
      </c>
    </row>
    <row r="8" spans="2:12" ht="15.75">
      <c r="B8" s="403" t="s">
        <v>132</v>
      </c>
      <c r="C8" s="399"/>
      <c r="D8" s="400"/>
      <c r="E8" s="400"/>
      <c r="F8" s="400"/>
      <c r="G8" s="400"/>
      <c r="H8" s="401"/>
      <c r="I8" s="400"/>
      <c r="J8" s="400"/>
      <c r="K8" s="400"/>
      <c r="L8" s="402"/>
    </row>
    <row r="9" spans="2:11" ht="15">
      <c r="B9" s="138"/>
      <c r="C9" s="115"/>
      <c r="D9" s="65"/>
      <c r="E9" s="65"/>
      <c r="F9" s="65"/>
      <c r="G9" s="65"/>
      <c r="H9" s="1"/>
      <c r="I9" s="65"/>
      <c r="J9" s="65"/>
      <c r="K9" s="65"/>
    </row>
    <row r="10" spans="3:8" ht="21">
      <c r="C10" s="334" t="s">
        <v>133</v>
      </c>
      <c r="D10" s="131"/>
      <c r="H10" s="334" t="s">
        <v>134</v>
      </c>
    </row>
    <row r="11" spans="3:11" ht="21">
      <c r="C11" s="233" t="s">
        <v>135</v>
      </c>
      <c r="D11" s="234"/>
      <c r="E11" s="235"/>
      <c r="F11" s="236"/>
      <c r="G11" s="370" t="s">
        <v>136</v>
      </c>
      <c r="H11" s="373" t="s">
        <v>137</v>
      </c>
      <c r="I11" s="328"/>
      <c r="J11" s="332"/>
      <c r="K11" s="404"/>
    </row>
    <row r="12" spans="3:11" ht="15.75">
      <c r="C12" s="241"/>
      <c r="D12" s="131"/>
      <c r="F12" s="237"/>
      <c r="H12" s="456" t="s">
        <v>60</v>
      </c>
      <c r="I12" s="457"/>
      <c r="J12" s="35" t="s">
        <v>31</v>
      </c>
      <c r="K12" s="331"/>
    </row>
    <row r="13" spans="3:11" ht="27.75" customHeight="1" thickBot="1">
      <c r="C13" s="241"/>
      <c r="D13" s="327" t="s">
        <v>138</v>
      </c>
      <c r="E13" s="35" t="s">
        <v>31</v>
      </c>
      <c r="F13" s="237"/>
      <c r="H13" s="454" t="s">
        <v>139</v>
      </c>
      <c r="I13" s="455"/>
      <c r="J13" s="35" t="s">
        <v>31</v>
      </c>
      <c r="K13" s="331"/>
    </row>
    <row r="14" spans="3:11" ht="15.75" customHeight="1" thickBot="1">
      <c r="C14" s="241"/>
      <c r="D14" s="18" t="s">
        <v>140</v>
      </c>
      <c r="E14" s="35"/>
      <c r="F14" s="237"/>
      <c r="H14" s="456" t="s">
        <v>141</v>
      </c>
      <c r="I14" s="457"/>
      <c r="J14" s="35" t="s">
        <v>31</v>
      </c>
      <c r="K14" s="331"/>
    </row>
    <row r="15" spans="3:11" ht="16.5" thickBot="1">
      <c r="C15" s="241"/>
      <c r="D15" s="18" t="s">
        <v>142</v>
      </c>
      <c r="E15" s="35"/>
      <c r="F15" s="237"/>
      <c r="H15" s="456" t="s">
        <v>143</v>
      </c>
      <c r="I15" s="458"/>
      <c r="J15" s="35"/>
      <c r="K15" s="331"/>
    </row>
    <row r="16" spans="3:11" ht="16.5" thickBot="1">
      <c r="C16" s="239"/>
      <c r="D16" s="329" t="s">
        <v>63</v>
      </c>
      <c r="E16" s="330">
        <f>SUM(E14-E15)</f>
        <v>0</v>
      </c>
      <c r="F16" s="240"/>
      <c r="H16" s="459" t="s">
        <v>63</v>
      </c>
      <c r="I16" s="460"/>
      <c r="J16" s="371">
        <f>SUM(J12:J15)</f>
        <v>0</v>
      </c>
      <c r="K16" s="335" t="str">
        <f>E13</f>
        <v> </v>
      </c>
    </row>
    <row r="17" spans="3:11" ht="16.5" thickBot="1">
      <c r="C17" s="142"/>
      <c r="D17" s="131"/>
      <c r="H17" s="367"/>
      <c r="I17" s="368"/>
      <c r="J17" s="369"/>
      <c r="K17" s="369"/>
    </row>
    <row r="18" spans="3:11" ht="21.75" thickBot="1">
      <c r="C18" s="233" t="s">
        <v>135</v>
      </c>
      <c r="D18" s="234"/>
      <c r="E18" s="235"/>
      <c r="F18" s="236"/>
      <c r="G18" s="370" t="s">
        <v>136</v>
      </c>
      <c r="H18" s="373" t="s">
        <v>137</v>
      </c>
      <c r="I18" s="328"/>
      <c r="J18" s="332"/>
      <c r="K18" s="333"/>
    </row>
    <row r="19" spans="3:11" ht="16.5" thickBot="1">
      <c r="C19" s="241"/>
      <c r="D19" s="131"/>
      <c r="F19" s="237"/>
      <c r="H19" s="456" t="s">
        <v>60</v>
      </c>
      <c r="I19" s="457"/>
      <c r="J19" s="35"/>
      <c r="K19" s="331"/>
    </row>
    <row r="20" spans="3:11" ht="16.5" thickBot="1">
      <c r="C20" s="241"/>
      <c r="D20" s="327" t="s">
        <v>138</v>
      </c>
      <c r="E20" s="35" t="s">
        <v>31</v>
      </c>
      <c r="F20" s="237"/>
      <c r="H20" s="454" t="s">
        <v>139</v>
      </c>
      <c r="I20" s="455"/>
      <c r="J20" s="35"/>
      <c r="K20" s="331"/>
    </row>
    <row r="21" spans="3:11" ht="16.5" thickBot="1">
      <c r="C21" s="241"/>
      <c r="D21" s="18" t="s">
        <v>140</v>
      </c>
      <c r="E21" s="123"/>
      <c r="F21" s="237"/>
      <c r="H21" s="456" t="s">
        <v>141</v>
      </c>
      <c r="I21" s="457"/>
      <c r="J21" s="35"/>
      <c r="K21" s="331"/>
    </row>
    <row r="22" spans="3:11" ht="16.5" thickBot="1">
      <c r="C22" s="241"/>
      <c r="D22" s="18" t="s">
        <v>142</v>
      </c>
      <c r="E22" s="123"/>
      <c r="F22" s="237"/>
      <c r="H22" s="456" t="s">
        <v>143</v>
      </c>
      <c r="I22" s="458"/>
      <c r="J22" s="35"/>
      <c r="K22" s="331"/>
    </row>
    <row r="23" spans="3:11" ht="16.5" thickBot="1">
      <c r="C23" s="239"/>
      <c r="D23" s="329" t="s">
        <v>63</v>
      </c>
      <c r="E23" s="330">
        <f>SUM(E21-E22)</f>
        <v>0</v>
      </c>
      <c r="F23" s="240"/>
      <c r="H23" s="459" t="s">
        <v>63</v>
      </c>
      <c r="I23" s="460"/>
      <c r="J23" s="371">
        <f>SUM(J19:J22)</f>
        <v>0</v>
      </c>
      <c r="K23" s="335" t="str">
        <f>E20</f>
        <v> </v>
      </c>
    </row>
    <row r="24" spans="3:11" ht="16.5" thickBot="1">
      <c r="C24" s="142"/>
      <c r="D24" s="131"/>
      <c r="H24" s="367"/>
      <c r="I24" s="368"/>
      <c r="J24" s="369"/>
      <c r="K24" s="369"/>
    </row>
    <row r="25" spans="3:11" ht="21.75" thickBot="1">
      <c r="C25" s="233" t="s">
        <v>135</v>
      </c>
      <c r="D25" s="234"/>
      <c r="E25" s="235"/>
      <c r="F25" s="236"/>
      <c r="G25" s="370" t="s">
        <v>136</v>
      </c>
      <c r="H25" s="373" t="s">
        <v>137</v>
      </c>
      <c r="I25" s="328"/>
      <c r="J25" s="332"/>
      <c r="K25" s="333"/>
    </row>
    <row r="26" spans="3:11" ht="16.5" thickBot="1">
      <c r="C26" s="241"/>
      <c r="D26" s="131"/>
      <c r="F26" s="237"/>
      <c r="H26" s="456" t="s">
        <v>60</v>
      </c>
      <c r="I26" s="457"/>
      <c r="J26" s="35"/>
      <c r="K26" s="331"/>
    </row>
    <row r="27" spans="3:11" ht="16.5" thickBot="1">
      <c r="C27" s="238"/>
      <c r="D27" s="327" t="s">
        <v>138</v>
      </c>
      <c r="E27" s="35" t="s">
        <v>31</v>
      </c>
      <c r="F27" s="237"/>
      <c r="H27" s="454" t="s">
        <v>139</v>
      </c>
      <c r="I27" s="455"/>
      <c r="J27" s="35"/>
      <c r="K27" s="331"/>
    </row>
    <row r="28" spans="3:11" ht="16.5" thickBot="1">
      <c r="C28" s="238"/>
      <c r="D28" s="18" t="s">
        <v>140</v>
      </c>
      <c r="E28" s="123"/>
      <c r="F28" s="237"/>
      <c r="H28" s="456" t="s">
        <v>141</v>
      </c>
      <c r="I28" s="457"/>
      <c r="J28" s="35"/>
      <c r="K28" s="331"/>
    </row>
    <row r="29" spans="3:11" ht="16.5" thickBot="1">
      <c r="C29" s="238"/>
      <c r="D29" s="18" t="s">
        <v>142</v>
      </c>
      <c r="E29" s="123"/>
      <c r="F29" s="237"/>
      <c r="H29" s="456" t="s">
        <v>143</v>
      </c>
      <c r="I29" s="458"/>
      <c r="J29" s="372"/>
      <c r="K29" s="331"/>
    </row>
    <row r="30" spans="3:11" ht="16.5" thickBot="1">
      <c r="C30" s="239"/>
      <c r="D30" s="329" t="s">
        <v>63</v>
      </c>
      <c r="E30" s="330">
        <f>SUM(E28-E29)</f>
        <v>0</v>
      </c>
      <c r="F30" s="240"/>
      <c r="H30" s="459" t="s">
        <v>63</v>
      </c>
      <c r="I30" s="460"/>
      <c r="J30" s="371">
        <f>SUM(J26:J29)</f>
        <v>0</v>
      </c>
      <c r="K30" s="335" t="str">
        <f>E27</f>
        <v> </v>
      </c>
    </row>
    <row r="31" ht="14.25" hidden="1"/>
    <row r="32" spans="2:10" ht="15.75" hidden="1" thickBot="1">
      <c r="B32" s="1"/>
      <c r="C32" s="184" t="s">
        <v>144</v>
      </c>
      <c r="D32" s="185"/>
      <c r="E32" s="186"/>
      <c r="F32" s="186"/>
      <c r="G32" s="186"/>
      <c r="H32" s="186"/>
      <c r="I32" s="186"/>
      <c r="J32" s="187"/>
    </row>
    <row r="33" spans="2:10" ht="14.25" hidden="1">
      <c r="B33" s="1"/>
      <c r="C33" s="194" t="s">
        <v>109</v>
      </c>
      <c r="J33" s="188"/>
    </row>
    <row r="34" spans="2:10" ht="14.25" hidden="1">
      <c r="B34" s="1"/>
      <c r="C34" s="195"/>
      <c r="E34" s="181" t="s">
        <v>145</v>
      </c>
      <c r="F34" s="181" t="s">
        <v>146</v>
      </c>
      <c r="G34" s="181" t="s">
        <v>147</v>
      </c>
      <c r="H34" s="183" t="s">
        <v>148</v>
      </c>
      <c r="J34" s="188"/>
    </row>
    <row r="35" spans="2:10" ht="14.25" hidden="1">
      <c r="B35" s="1"/>
      <c r="C35" s="195"/>
      <c r="D35" s="18" t="s">
        <v>149</v>
      </c>
      <c r="E35" s="215"/>
      <c r="F35" s="215"/>
      <c r="G35" s="215"/>
      <c r="H35" s="471"/>
      <c r="I35" s="472"/>
      <c r="J35" s="473"/>
    </row>
    <row r="36" spans="2:10" ht="14.25" hidden="1">
      <c r="B36" s="1"/>
      <c r="C36" s="195"/>
      <c r="D36" s="18" t="s">
        <v>150</v>
      </c>
      <c r="E36" s="215"/>
      <c r="F36" s="215"/>
      <c r="G36" s="215"/>
      <c r="J36" s="188"/>
    </row>
    <row r="37" spans="2:10" ht="14.25" hidden="1">
      <c r="B37" s="1"/>
      <c r="C37" s="196"/>
      <c r="J37" s="188"/>
    </row>
    <row r="38" spans="2:10" ht="14.25" hidden="1">
      <c r="B38" s="1"/>
      <c r="C38" s="194" t="s">
        <v>151</v>
      </c>
      <c r="J38" s="188"/>
    </row>
    <row r="39" spans="2:10" ht="20.25" hidden="1">
      <c r="B39" s="1"/>
      <c r="C39" s="195"/>
      <c r="E39" s="181" t="s">
        <v>69</v>
      </c>
      <c r="F39" s="181" t="s">
        <v>70</v>
      </c>
      <c r="G39" s="181" t="s">
        <v>71</v>
      </c>
      <c r="J39" s="188"/>
    </row>
    <row r="40" spans="2:10" ht="14.25" hidden="1">
      <c r="B40" s="1"/>
      <c r="C40" s="195"/>
      <c r="D40" s="18" t="s">
        <v>73</v>
      </c>
      <c r="E40" s="216"/>
      <c r="F40" s="216"/>
      <c r="G40" s="216"/>
      <c r="J40" s="188"/>
    </row>
    <row r="41" spans="2:10" ht="14.25" hidden="1">
      <c r="B41" s="1"/>
      <c r="C41" s="195"/>
      <c r="D41" s="18" t="s">
        <v>75</v>
      </c>
      <c r="E41" s="215"/>
      <c r="F41" s="215"/>
      <c r="G41" s="215"/>
      <c r="J41" s="188"/>
    </row>
    <row r="42" spans="2:10" ht="14.25" hidden="1">
      <c r="B42" s="1"/>
      <c r="C42" s="195"/>
      <c r="J42" s="188"/>
    </row>
    <row r="43" spans="2:10" ht="14.25" hidden="1">
      <c r="B43" s="1"/>
      <c r="C43" s="194" t="s">
        <v>152</v>
      </c>
      <c r="J43" s="188"/>
    </row>
    <row r="44" spans="2:10" ht="14.25" hidden="1">
      <c r="B44" s="1"/>
      <c r="C44" s="193"/>
      <c r="D44" s="18" t="s">
        <v>153</v>
      </c>
      <c r="E44" s="153"/>
      <c r="F44" s="179" t="s">
        <v>154</v>
      </c>
      <c r="J44" s="188"/>
    </row>
    <row r="45" spans="2:10" ht="14.25" hidden="1">
      <c r="B45" s="1"/>
      <c r="C45" s="189"/>
      <c r="D45" s="18" t="s">
        <v>155</v>
      </c>
      <c r="E45" s="154"/>
      <c r="F45" s="179" t="s">
        <v>156</v>
      </c>
      <c r="J45" s="188"/>
    </row>
    <row r="46" spans="2:10" ht="15" hidden="1" thickBot="1">
      <c r="B46" s="1"/>
      <c r="C46" s="190"/>
      <c r="D46" s="191"/>
      <c r="E46" s="191"/>
      <c r="F46" s="191"/>
      <c r="G46" s="191"/>
      <c r="H46" s="191"/>
      <c r="I46" s="191"/>
      <c r="J46" s="192"/>
    </row>
    <row r="47" ht="14.25" customHeight="1" thickBot="1"/>
    <row r="48" spans="3:11" ht="21">
      <c r="C48" s="363" t="s">
        <v>157</v>
      </c>
      <c r="D48" s="337"/>
      <c r="E48" s="337"/>
      <c r="F48" s="337"/>
      <c r="G48" s="337"/>
      <c r="H48" s="337"/>
      <c r="I48" s="337"/>
      <c r="J48" s="337"/>
      <c r="K48" s="364"/>
    </row>
    <row r="49" spans="3:11" ht="14.25" customHeight="1" thickBot="1">
      <c r="C49" s="365" t="s">
        <v>158</v>
      </c>
      <c r="K49" s="340"/>
    </row>
    <row r="50" spans="3:11" ht="23.25" thickBot="1">
      <c r="C50" s="474"/>
      <c r="D50" s="475"/>
      <c r="E50" s="344" t="str">
        <f>C11</f>
        <v>NAME OF STAGE</v>
      </c>
      <c r="F50" s="338" t="str">
        <f>C18</f>
        <v>NAME OF STAGE</v>
      </c>
      <c r="G50" s="339" t="str">
        <f>C25</f>
        <v>NAME OF STAGE</v>
      </c>
      <c r="I50" s="272" t="s">
        <v>159</v>
      </c>
      <c r="K50" s="340"/>
    </row>
    <row r="51" spans="3:11" ht="14.25" customHeight="1" thickBot="1">
      <c r="C51" s="467" t="s">
        <v>160</v>
      </c>
      <c r="D51" s="468"/>
      <c r="E51" s="345"/>
      <c r="F51" s="123"/>
      <c r="G51" s="346"/>
      <c r="I51" t="s">
        <v>161</v>
      </c>
      <c r="K51" s="340"/>
    </row>
    <row r="52" spans="3:11" ht="14.25" customHeight="1" thickBot="1">
      <c r="C52" s="467" t="s">
        <v>162</v>
      </c>
      <c r="D52" s="468"/>
      <c r="E52" s="345"/>
      <c r="F52" s="123"/>
      <c r="G52" s="346"/>
      <c r="I52" t="s">
        <v>163</v>
      </c>
      <c r="K52" s="340"/>
    </row>
    <row r="53" spans="3:11" ht="14.25" customHeight="1" thickBot="1">
      <c r="C53" s="465" t="s">
        <v>164</v>
      </c>
      <c r="D53" s="466"/>
      <c r="E53" s="347" t="s">
        <v>31</v>
      </c>
      <c r="F53" s="35" t="s">
        <v>31</v>
      </c>
      <c r="G53" s="348" t="s">
        <v>31</v>
      </c>
      <c r="I53" t="s">
        <v>165</v>
      </c>
      <c r="K53" s="340"/>
    </row>
    <row r="54" spans="3:11" ht="14.25" customHeight="1" thickBot="1">
      <c r="C54" s="465" t="s">
        <v>166</v>
      </c>
      <c r="D54" s="466"/>
      <c r="E54" s="345"/>
      <c r="F54" s="123"/>
      <c r="G54" s="346"/>
      <c r="I54" s="321"/>
      <c r="K54" s="340"/>
    </row>
    <row r="55" spans="3:11" ht="14.25" customHeight="1" thickBot="1">
      <c r="C55" s="465" t="s">
        <v>167</v>
      </c>
      <c r="D55" s="466"/>
      <c r="E55" s="345"/>
      <c r="F55" s="123"/>
      <c r="G55" s="346"/>
      <c r="K55" s="340"/>
    </row>
    <row r="56" spans="3:11" ht="14.25" customHeight="1" thickBot="1">
      <c r="C56" s="465" t="s">
        <v>168</v>
      </c>
      <c r="D56" s="466"/>
      <c r="E56" s="347" t="s">
        <v>31</v>
      </c>
      <c r="F56" s="35" t="s">
        <v>31</v>
      </c>
      <c r="G56" s="348" t="s">
        <v>31</v>
      </c>
      <c r="K56" s="340"/>
    </row>
    <row r="57" spans="3:11" ht="14.25" customHeight="1" thickBot="1">
      <c r="C57" s="465" t="s">
        <v>169</v>
      </c>
      <c r="D57" s="466"/>
      <c r="E57" s="345"/>
      <c r="F57" s="123"/>
      <c r="G57" s="346"/>
      <c r="K57" s="340"/>
    </row>
    <row r="58" spans="3:11" ht="14.25" customHeight="1" thickBot="1">
      <c r="C58" s="465" t="s">
        <v>170</v>
      </c>
      <c r="D58" s="466"/>
      <c r="E58" s="345"/>
      <c r="F58" s="123"/>
      <c r="G58" s="346"/>
      <c r="K58" s="340"/>
    </row>
    <row r="59" spans="3:11" ht="14.25" customHeight="1" thickBot="1">
      <c r="C59" s="469" t="s">
        <v>171</v>
      </c>
      <c r="D59" s="470"/>
      <c r="E59" s="349" t="s">
        <v>31</v>
      </c>
      <c r="F59" s="343" t="s">
        <v>31</v>
      </c>
      <c r="G59" s="350" t="s">
        <v>31</v>
      </c>
      <c r="K59" s="340"/>
    </row>
    <row r="60" spans="3:11" ht="14.25" customHeight="1" thickBot="1">
      <c r="C60" s="467" t="s">
        <v>172</v>
      </c>
      <c r="D60" s="468"/>
      <c r="E60" s="345"/>
      <c r="F60" s="123"/>
      <c r="G60" s="346"/>
      <c r="K60" s="340"/>
    </row>
    <row r="61" spans="3:11" ht="14.25" customHeight="1" thickBot="1">
      <c r="C61" s="465" t="s">
        <v>173</v>
      </c>
      <c r="D61" s="466"/>
      <c r="E61" s="345"/>
      <c r="F61" s="123"/>
      <c r="G61" s="346"/>
      <c r="K61" s="340"/>
    </row>
    <row r="62" spans="3:11" ht="14.25" customHeight="1" thickBot="1">
      <c r="C62" s="463" t="s">
        <v>174</v>
      </c>
      <c r="D62" s="464"/>
      <c r="E62" s="345"/>
      <c r="F62" s="123"/>
      <c r="G62" s="346"/>
      <c r="K62" s="340"/>
    </row>
    <row r="63" spans="3:11" ht="14.25" customHeight="1" thickBot="1">
      <c r="C63" s="359"/>
      <c r="D63" s="366" t="s">
        <v>175</v>
      </c>
      <c r="E63" s="351">
        <f>SUM(E50:E62)</f>
        <v>0</v>
      </c>
      <c r="F63" s="352">
        <f>SUM(F50:F62)</f>
        <v>0</v>
      </c>
      <c r="G63" s="353">
        <f>SUM(G50:G62)</f>
        <v>0</v>
      </c>
      <c r="H63" s="341"/>
      <c r="I63" s="341"/>
      <c r="J63" s="341"/>
      <c r="K63" s="342"/>
    </row>
    <row r="64" ht="14.25" customHeight="1"/>
    <row r="65" ht="21">
      <c r="C65" s="295" t="s">
        <v>483</v>
      </c>
    </row>
    <row r="66" ht="14.25" customHeight="1"/>
    <row r="67" ht="14.25" customHeight="1"/>
    <row r="68" ht="14.25" customHeight="1"/>
    <row r="69" ht="14.25" customHeight="1">
      <c r="B69" t="s">
        <v>478</v>
      </c>
    </row>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30">
    <mergeCell ref="C51:D51"/>
    <mergeCell ref="C52:D52"/>
    <mergeCell ref="C61:D61"/>
    <mergeCell ref="C55:D55"/>
    <mergeCell ref="H35:J35"/>
    <mergeCell ref="C50:D50"/>
    <mergeCell ref="C53:D53"/>
    <mergeCell ref="C54:D54"/>
    <mergeCell ref="C62:D62"/>
    <mergeCell ref="C57:D57"/>
    <mergeCell ref="C60:D60"/>
    <mergeCell ref="C58:D58"/>
    <mergeCell ref="C56:D56"/>
    <mergeCell ref="C59:D59"/>
    <mergeCell ref="H19:I19"/>
    <mergeCell ref="H20:I20"/>
    <mergeCell ref="H21:I21"/>
    <mergeCell ref="H22:I22"/>
    <mergeCell ref="H23:I23"/>
    <mergeCell ref="H26:I26"/>
    <mergeCell ref="H27:I27"/>
    <mergeCell ref="H28:I28"/>
    <mergeCell ref="H29:I29"/>
    <mergeCell ref="H30:I30"/>
    <mergeCell ref="H16:I16"/>
    <mergeCell ref="B5:L5"/>
    <mergeCell ref="H13:I13"/>
    <mergeCell ref="H12:I12"/>
    <mergeCell ref="H14:I14"/>
    <mergeCell ref="H15:I15"/>
  </mergeCells>
  <dataValidations count="14">
    <dataValidation type="list" allowBlank="1" showInputMessage="1" showErrorMessage="1" sqref="E35:G35">
      <formula1>Packinghouse_Loss</formula1>
    </dataValidation>
    <dataValidation allowBlank="1" showErrorMessage="1" promptTitle="Acres Planted" prompt="Total amount (in acres) of managed area out into production for crop(s) of interest" sqref="C38"/>
    <dataValidation allowBlank="1" showErrorMessage="1" promptTitle="Definition" prompt="A biological process in which carbohydrates (such as glucose, fructose, and sucrose) are converted into cellular energy and thereby produce ethanol and metabolic waste products." sqref="C53"/>
    <dataValidation allowBlank="1" showErrorMessage="1" promptTitle="Definition" prompt="The spreading, spraying, injection, or incorporation of biosolids (e.g., treated sewage sludge) including derived materials, onto or below the surface of the land to take advantage of the soil enhancing qualities of the biosolids." sqref="C54"/>
    <dataValidation allowBlank="1" showErrorMessage="1" promptTitle="Definition" prompt="An area of land or an excavated site that is specifically designed and built to receive wastes." sqref="C55"/>
    <dataValidation allowBlank="1" showErrorMessage="1" promptTitle="Definition" prompt="Refers to abandonment on land or sea. This includes open dumps (e.g., uncovered or unlined) as well as fish discards, which are the portion of total catch that is thrown away or slipped. [Add additional details on fish from FAO.]" sqref="C58"/>
    <dataValidation allowBlank="1" showErrorMessage="1" promptTitle="Definition" prompt="Down the sewer, with or without processing or treatment first. Sewer may go to an advanced wastewater treatment plant or be discharged without processing." sqref="C56"/>
    <dataValidation allowBlank="1" showErrorMessage="1" promptTitle="Definition" prompt="Used directly by farmers or processed to feed domestic animals." sqref="C61"/>
    <dataValidation allowBlank="1" showErrorMessage="1" promptTitle="Definition" prompt="Conversion to industrial products. Examples include creating fibers for packaging material, bioplastics including polylactic acid (PLA), or rendering fat, oil and grease into a raw material to make biodiesel, soaps, or cosmetics." sqref="C62"/>
    <dataValidation allowBlank="1" showErrorMessage="1" promptTitle="Definition" prompt="A process where bacteria break down biodegradable matter in the absence of oxygen. This generates biogas and nutrient-rich matter. Codigestion refers to the simultaneous anaerobic digestion of multiple organic wastes in one digester." sqref="C52"/>
    <dataValidation allowBlank="1" showErrorMessage="1" promptTitle="Definition" prompt="The natural biological degradation and purification process in which bacteria that thrive in oxygen-rich environments break down and digest biodegradable material. Composting refers to the production of organic material that can be used as soil amendment." sqref="C51"/>
    <dataValidation allowBlank="1" showErrorMessage="1" promptTitle="Definition" prompt="To enter" sqref="C59"/>
    <dataValidation allowBlank="1" showErrorMessage="1" promptTitle="Definition" prompt="Unharvested crops left in field or tilled under.&#10;" sqref="C57"/>
    <dataValidation type="list" allowBlank="1" showInputMessage="1" showErrorMessage="1" sqref="E40:G40"/>
  </dataValidations>
  <printOptions/>
  <pageMargins left="0.7" right="0.7" top="0.49714285714285716" bottom="0.75" header="0.3" footer="0.3"/>
  <pageSetup horizontalDpi="300" verticalDpi="300" orientation="portrait" paperSize="9" scale="58" r:id="rId3"/>
  <headerFooter>
    <oddHeader>&amp;L&amp;"-,Bold"&amp;K05-042Name of person filling this out:</oddHeader>
  </headerFooter>
  <legacyDrawing r:id="rId2"/>
</worksheet>
</file>

<file path=xl/worksheets/sheet7.xml><?xml version="1.0" encoding="utf-8"?>
<worksheet xmlns="http://schemas.openxmlformats.org/spreadsheetml/2006/main" xmlns:r="http://schemas.openxmlformats.org/officeDocument/2006/relationships">
  <sheetPr>
    <tabColor rgb="FFFFC000"/>
  </sheetPr>
  <dimension ref="B2:I70"/>
  <sheetViews>
    <sheetView showGridLines="0" showRowColHeaders="0" zoomScale="125" zoomScaleNormal="125" zoomScalePageLayoutView="0" workbookViewId="0" topLeftCell="A1">
      <selection activeCell="A8" sqref="A8:J23"/>
    </sheetView>
  </sheetViews>
  <sheetFormatPr defaultColWidth="0" defaultRowHeight="15" zeroHeight="1"/>
  <cols>
    <col min="1" max="1" width="7.00390625" style="1" customWidth="1"/>
    <col min="2" max="2" width="5.7109375" style="0" customWidth="1"/>
    <col min="3" max="3" width="23.421875" style="0" customWidth="1"/>
    <col min="4" max="13" width="10.7109375" style="0" customWidth="1"/>
    <col min="14" max="16384" width="10.7109375" style="0" hidden="1" customWidth="1"/>
  </cols>
  <sheetData>
    <row r="1" ht="14.25"/>
    <row r="2" ht="14.25">
      <c r="B2" s="138"/>
    </row>
    <row r="3" ht="14.25"/>
    <row r="4" ht="14.25"/>
    <row r="5" ht="14.25"/>
    <row r="6" ht="14.25"/>
    <row r="7" ht="14.25"/>
    <row r="8" ht="15" thickBot="1">
      <c r="B8" s="296" t="s">
        <v>176</v>
      </c>
    </row>
    <row r="9" spans="2:9" ht="15.75" thickBot="1">
      <c r="B9" s="184" t="s">
        <v>177</v>
      </c>
      <c r="C9" s="185"/>
      <c r="D9" s="186"/>
      <c r="E9" s="186"/>
      <c r="F9" s="186"/>
      <c r="G9" s="186"/>
      <c r="H9" s="186"/>
      <c r="I9" s="187"/>
    </row>
    <row r="10" spans="2:9" ht="15" thickTop="1">
      <c r="B10" s="194" t="s">
        <v>109</v>
      </c>
      <c r="I10" s="188"/>
    </row>
    <row r="11" spans="2:9" ht="30.75" thickBot="1">
      <c r="B11" s="195"/>
      <c r="C11" s="6"/>
      <c r="D11" s="181" t="s">
        <v>60</v>
      </c>
      <c r="E11" s="181" t="s">
        <v>178</v>
      </c>
      <c r="F11" s="181" t="s">
        <v>179</v>
      </c>
      <c r="G11" s="183" t="s">
        <v>148</v>
      </c>
      <c r="H11" s="181"/>
      <c r="I11" s="188"/>
    </row>
    <row r="12" spans="2:9" ht="14.25">
      <c r="B12" s="195"/>
      <c r="C12" s="118" t="s">
        <v>180</v>
      </c>
      <c r="D12" s="216"/>
      <c r="E12" s="216"/>
      <c r="F12" s="216"/>
      <c r="G12" s="471"/>
      <c r="H12" s="472"/>
      <c r="I12" s="473"/>
    </row>
    <row r="13" spans="2:9" ht="14.25">
      <c r="B13" s="195"/>
      <c r="C13" s="118" t="s">
        <v>150</v>
      </c>
      <c r="D13" s="215"/>
      <c r="E13" s="215"/>
      <c r="F13" s="215"/>
      <c r="I13" s="188"/>
    </row>
    <row r="14" spans="2:9" ht="14.25">
      <c r="B14" s="196"/>
      <c r="I14" s="188"/>
    </row>
    <row r="15" spans="2:9" ht="14.25">
      <c r="B15" s="304" t="s">
        <v>181</v>
      </c>
      <c r="I15" s="188"/>
    </row>
    <row r="16" spans="2:9" ht="15" thickBot="1">
      <c r="B16" s="195"/>
      <c r="C16" s="18"/>
      <c r="D16" s="181" t="s">
        <v>69</v>
      </c>
      <c r="E16" s="181" t="s">
        <v>70</v>
      </c>
      <c r="F16" s="181" t="s">
        <v>71</v>
      </c>
      <c r="I16" s="188"/>
    </row>
    <row r="17" spans="2:9" ht="14.25">
      <c r="B17" s="195"/>
      <c r="C17" s="305" t="s">
        <v>73</v>
      </c>
      <c r="D17" s="306" t="s">
        <v>74</v>
      </c>
      <c r="E17" s="216"/>
      <c r="F17" s="216"/>
      <c r="I17" s="188"/>
    </row>
    <row r="18" spans="2:9" ht="14.25">
      <c r="B18" s="195"/>
      <c r="C18" s="305" t="s">
        <v>75</v>
      </c>
      <c r="D18" s="307">
        <v>1</v>
      </c>
      <c r="E18" s="215"/>
      <c r="F18" s="215"/>
      <c r="I18" s="188"/>
    </row>
    <row r="19" spans="2:9" ht="14.25">
      <c r="B19" s="195"/>
      <c r="I19" s="188"/>
    </row>
    <row r="20" spans="2:9" ht="15" thickBot="1">
      <c r="B20" s="194" t="s">
        <v>182</v>
      </c>
      <c r="I20" s="188"/>
    </row>
    <row r="21" spans="2:9" ht="14.25">
      <c r="B21" s="189"/>
      <c r="C21" s="18" t="s">
        <v>183</v>
      </c>
      <c r="D21" s="152"/>
      <c r="I21" s="188"/>
    </row>
    <row r="22" spans="2:9" ht="15" thickBot="1">
      <c r="B22" s="190"/>
      <c r="C22" s="191"/>
      <c r="D22" s="191"/>
      <c r="E22" s="191"/>
      <c r="F22" s="191"/>
      <c r="G22" s="191"/>
      <c r="H22" s="191"/>
      <c r="I22" s="192"/>
    </row>
    <row r="23" ht="15" thickBot="1"/>
    <row r="24" spans="2:9" ht="15.75" thickBot="1">
      <c r="B24" s="184" t="s">
        <v>144</v>
      </c>
      <c r="C24" s="185"/>
      <c r="D24" s="186"/>
      <c r="E24" s="186"/>
      <c r="F24" s="186"/>
      <c r="G24" s="186"/>
      <c r="H24" s="186"/>
      <c r="I24" s="187"/>
    </row>
    <row r="25" spans="2:9" ht="15" thickTop="1">
      <c r="B25" s="194" t="s">
        <v>109</v>
      </c>
      <c r="I25" s="188"/>
    </row>
    <row r="26" spans="2:9" ht="15" thickBot="1">
      <c r="B26" s="195"/>
      <c r="D26" s="181" t="s">
        <v>145</v>
      </c>
      <c r="E26" s="181" t="s">
        <v>146</v>
      </c>
      <c r="F26" s="181" t="s">
        <v>147</v>
      </c>
      <c r="G26" s="183" t="s">
        <v>148</v>
      </c>
      <c r="I26" s="188"/>
    </row>
    <row r="27" spans="2:9" ht="14.25">
      <c r="B27" s="195"/>
      <c r="C27" s="18" t="s">
        <v>149</v>
      </c>
      <c r="D27" s="215"/>
      <c r="E27" s="215"/>
      <c r="F27" s="215"/>
      <c r="G27" s="471"/>
      <c r="H27" s="472"/>
      <c r="I27" s="473"/>
    </row>
    <row r="28" spans="2:9" ht="14.25">
      <c r="B28" s="195"/>
      <c r="C28" s="18" t="s">
        <v>150</v>
      </c>
      <c r="D28" s="215"/>
      <c r="E28" s="215"/>
      <c r="F28" s="215"/>
      <c r="I28" s="188"/>
    </row>
    <row r="29" spans="2:9" ht="14.25">
      <c r="B29" s="196"/>
      <c r="I29" s="188"/>
    </row>
    <row r="30" spans="2:9" ht="14.25">
      <c r="B30" s="194" t="s">
        <v>184</v>
      </c>
      <c r="I30" s="188"/>
    </row>
    <row r="31" spans="2:9" ht="15" thickBot="1">
      <c r="B31" s="195"/>
      <c r="D31" s="181" t="s">
        <v>69</v>
      </c>
      <c r="E31" s="181" t="s">
        <v>70</v>
      </c>
      <c r="F31" s="181" t="s">
        <v>71</v>
      </c>
      <c r="I31" s="188"/>
    </row>
    <row r="32" spans="2:9" ht="14.25">
      <c r="B32" s="195"/>
      <c r="C32" s="18" t="s">
        <v>73</v>
      </c>
      <c r="D32" s="216"/>
      <c r="E32" s="216"/>
      <c r="F32" s="216"/>
      <c r="I32" s="188"/>
    </row>
    <row r="33" spans="2:9" ht="14.25">
      <c r="B33" s="195"/>
      <c r="C33" s="18" t="s">
        <v>75</v>
      </c>
      <c r="D33" s="215"/>
      <c r="E33" s="215"/>
      <c r="F33" s="215"/>
      <c r="I33" s="188"/>
    </row>
    <row r="34" spans="2:9" ht="14.25">
      <c r="B34" s="195"/>
      <c r="I34" s="188"/>
    </row>
    <row r="35" spans="2:9" ht="15" thickBot="1">
      <c r="B35" s="194" t="s">
        <v>152</v>
      </c>
      <c r="I35" s="188"/>
    </row>
    <row r="36" spans="2:9" ht="14.25">
      <c r="B36" s="193"/>
      <c r="C36" s="18" t="s">
        <v>153</v>
      </c>
      <c r="D36" s="153"/>
      <c r="E36" s="179" t="s">
        <v>154</v>
      </c>
      <c r="I36" s="188"/>
    </row>
    <row r="37" spans="2:9" ht="14.25">
      <c r="B37" s="189"/>
      <c r="C37" s="18" t="s">
        <v>155</v>
      </c>
      <c r="D37" s="154"/>
      <c r="E37" s="179" t="s">
        <v>156</v>
      </c>
      <c r="I37" s="188"/>
    </row>
    <row r="38" spans="2:9" ht="15" thickBot="1">
      <c r="B38" s="190"/>
      <c r="C38" s="191"/>
      <c r="D38" s="191"/>
      <c r="E38" s="191"/>
      <c r="F38" s="191"/>
      <c r="G38" s="191"/>
      <c r="H38" s="191"/>
      <c r="I38" s="192"/>
    </row>
    <row r="39" ht="15" thickBot="1"/>
    <row r="40" spans="2:9" ht="15.75" thickBot="1">
      <c r="B40" s="184" t="s">
        <v>185</v>
      </c>
      <c r="C40" s="185"/>
      <c r="D40" s="186"/>
      <c r="E40" s="186"/>
      <c r="F40" s="186"/>
      <c r="G40" s="186"/>
      <c r="H40" s="186"/>
      <c r="I40" s="187"/>
    </row>
    <row r="41" spans="2:9" ht="15" thickTop="1">
      <c r="B41" s="194" t="s">
        <v>109</v>
      </c>
      <c r="I41" s="188"/>
    </row>
    <row r="42" spans="2:9" ht="15" thickBot="1">
      <c r="B42" s="195"/>
      <c r="D42" s="181" t="s">
        <v>145</v>
      </c>
      <c r="E42" s="181" t="s">
        <v>146</v>
      </c>
      <c r="F42" s="181" t="s">
        <v>147</v>
      </c>
      <c r="G42" s="183" t="s">
        <v>148</v>
      </c>
      <c r="I42" s="188"/>
    </row>
    <row r="43" spans="2:9" ht="14.25">
      <c r="B43" s="195"/>
      <c r="C43" s="18" t="s">
        <v>149</v>
      </c>
      <c r="D43" s="216"/>
      <c r="E43" s="216"/>
      <c r="F43" s="216"/>
      <c r="G43" s="471"/>
      <c r="H43" s="472"/>
      <c r="I43" s="473"/>
    </row>
    <row r="44" spans="2:9" ht="14.25">
      <c r="B44" s="195"/>
      <c r="C44" s="18" t="s">
        <v>150</v>
      </c>
      <c r="D44" s="215"/>
      <c r="E44" s="215"/>
      <c r="F44" s="215"/>
      <c r="I44" s="188"/>
    </row>
    <row r="45" spans="2:9" ht="14.25">
      <c r="B45" s="196"/>
      <c r="I45" s="188"/>
    </row>
    <row r="46" spans="2:9" ht="14.25">
      <c r="B46" s="194" t="s">
        <v>184</v>
      </c>
      <c r="I46" s="188"/>
    </row>
    <row r="47" spans="2:9" ht="15" thickBot="1">
      <c r="B47" s="195"/>
      <c r="D47" s="181" t="s">
        <v>69</v>
      </c>
      <c r="E47" s="181" t="s">
        <v>70</v>
      </c>
      <c r="F47" s="181" t="s">
        <v>71</v>
      </c>
      <c r="I47" s="188"/>
    </row>
    <row r="48" spans="2:9" ht="14.25">
      <c r="B48" s="195"/>
      <c r="C48" s="18" t="s">
        <v>73</v>
      </c>
      <c r="D48" s="216"/>
      <c r="E48" s="216"/>
      <c r="F48" s="216"/>
      <c r="I48" s="188"/>
    </row>
    <row r="49" spans="2:9" ht="14.25">
      <c r="B49" s="195"/>
      <c r="C49" s="18" t="s">
        <v>75</v>
      </c>
      <c r="D49" s="215"/>
      <c r="E49" s="215"/>
      <c r="F49" s="215"/>
      <c r="I49" s="188"/>
    </row>
    <row r="50" spans="2:9" ht="14.25">
      <c r="B50" s="195"/>
      <c r="I50" s="188"/>
    </row>
    <row r="51" spans="2:9" ht="15" thickBot="1">
      <c r="B51" s="194" t="s">
        <v>152</v>
      </c>
      <c r="I51" s="188"/>
    </row>
    <row r="52" spans="2:9" ht="14.25">
      <c r="B52" s="189"/>
      <c r="C52" s="18" t="s">
        <v>153</v>
      </c>
      <c r="D52" s="155"/>
      <c r="E52" s="179" t="s">
        <v>154</v>
      </c>
      <c r="I52" s="188"/>
    </row>
    <row r="53" spans="2:9" ht="14.25">
      <c r="B53" s="189"/>
      <c r="C53" s="18" t="s">
        <v>155</v>
      </c>
      <c r="D53" s="156"/>
      <c r="E53" s="179" t="s">
        <v>156</v>
      </c>
      <c r="I53" s="188"/>
    </row>
    <row r="54" spans="2:9" ht="15" thickBot="1">
      <c r="B54" s="190"/>
      <c r="C54" s="191"/>
      <c r="D54" s="191"/>
      <c r="E54" s="191"/>
      <c r="F54" s="191"/>
      <c r="G54" s="191"/>
      <c r="H54" s="191"/>
      <c r="I54" s="192"/>
    </row>
    <row r="55" ht="15" thickBot="1"/>
    <row r="56" spans="2:9" ht="15.75" thickBot="1">
      <c r="B56" s="184" t="s">
        <v>186</v>
      </c>
      <c r="C56" s="185"/>
      <c r="D56" s="186"/>
      <c r="E56" s="186"/>
      <c r="F56" s="186"/>
      <c r="G56" s="186"/>
      <c r="H56" s="186"/>
      <c r="I56" s="187"/>
    </row>
    <row r="57" spans="2:9" ht="15" thickTop="1">
      <c r="B57" s="194" t="s">
        <v>109</v>
      </c>
      <c r="I57" s="188"/>
    </row>
    <row r="58" spans="2:9" ht="15" thickBot="1">
      <c r="B58" s="195"/>
      <c r="D58" s="181" t="s">
        <v>145</v>
      </c>
      <c r="E58" s="181" t="s">
        <v>146</v>
      </c>
      <c r="F58" s="181" t="s">
        <v>147</v>
      </c>
      <c r="G58" s="183" t="s">
        <v>148</v>
      </c>
      <c r="I58" s="188"/>
    </row>
    <row r="59" spans="2:9" ht="14.25">
      <c r="B59" s="195"/>
      <c r="C59" s="18" t="s">
        <v>149</v>
      </c>
      <c r="D59" s="216"/>
      <c r="E59" s="216"/>
      <c r="F59" s="216"/>
      <c r="G59" s="471"/>
      <c r="H59" s="472"/>
      <c r="I59" s="473"/>
    </row>
    <row r="60" spans="2:9" ht="14.25">
      <c r="B60" s="195"/>
      <c r="C60" s="18" t="s">
        <v>150</v>
      </c>
      <c r="D60" s="215"/>
      <c r="E60" s="215"/>
      <c r="F60" s="215"/>
      <c r="I60" s="188"/>
    </row>
    <row r="61" spans="2:9" ht="14.25">
      <c r="B61" s="196"/>
      <c r="I61" s="188"/>
    </row>
    <row r="62" spans="2:9" ht="14.25">
      <c r="B62" s="194" t="s">
        <v>184</v>
      </c>
      <c r="I62" s="188"/>
    </row>
    <row r="63" spans="2:9" ht="15" thickBot="1">
      <c r="B63" s="195"/>
      <c r="D63" s="181" t="s">
        <v>69</v>
      </c>
      <c r="E63" s="181" t="s">
        <v>70</v>
      </c>
      <c r="F63" s="181" t="s">
        <v>71</v>
      </c>
      <c r="I63" s="188"/>
    </row>
    <row r="64" spans="2:9" ht="14.25">
      <c r="B64" s="195"/>
      <c r="C64" s="18" t="s">
        <v>73</v>
      </c>
      <c r="D64" s="216"/>
      <c r="E64" s="216"/>
      <c r="F64" s="216"/>
      <c r="I64" s="188"/>
    </row>
    <row r="65" spans="2:9" ht="14.25">
      <c r="B65" s="195"/>
      <c r="C65" s="18" t="s">
        <v>75</v>
      </c>
      <c r="D65" s="215"/>
      <c r="E65" s="215"/>
      <c r="F65" s="215"/>
      <c r="I65" s="188"/>
    </row>
    <row r="66" spans="2:9" ht="14.25">
      <c r="B66" s="195"/>
      <c r="I66" s="188"/>
    </row>
    <row r="67" spans="2:9" ht="15" thickBot="1">
      <c r="B67" s="194" t="s">
        <v>152</v>
      </c>
      <c r="I67" s="188"/>
    </row>
    <row r="68" spans="2:9" ht="14.25">
      <c r="B68" s="189"/>
      <c r="C68" s="18" t="s">
        <v>153</v>
      </c>
      <c r="D68" s="155"/>
      <c r="E68" s="179" t="s">
        <v>154</v>
      </c>
      <c r="I68" s="188"/>
    </row>
    <row r="69" spans="2:9" ht="14.25">
      <c r="B69" s="189"/>
      <c r="C69" s="18" t="s">
        <v>155</v>
      </c>
      <c r="D69" s="156"/>
      <c r="E69" s="179" t="s">
        <v>156</v>
      </c>
      <c r="I69" s="188"/>
    </row>
    <row r="70" spans="2:9" ht="15" thickBot="1">
      <c r="B70" s="190"/>
      <c r="C70" s="191"/>
      <c r="D70" s="191"/>
      <c r="E70" s="191"/>
      <c r="F70" s="191"/>
      <c r="G70" s="191"/>
      <c r="H70" s="191"/>
      <c r="I70" s="192"/>
    </row>
    <row r="71" ht="14.25"/>
    <row r="72" ht="14.25"/>
  </sheetData>
  <sheetProtection/>
  <mergeCells count="4">
    <mergeCell ref="G27:I27"/>
    <mergeCell ref="G43:I43"/>
    <mergeCell ref="G59:I59"/>
    <mergeCell ref="G12:I12"/>
  </mergeCells>
  <dataValidations count="7">
    <dataValidation type="list" allowBlank="1" showInputMessage="1" showErrorMessage="1" sqref="D27:F27">
      <formula1>Packinghouse_Loss</formula1>
    </dataValidation>
    <dataValidation allowBlank="1" showErrorMessage="1" promptTitle="Acres Planted" prompt="Total amount (in acres) of managed area out into production for crop(s) of interest" sqref="B30 B46 B62 B15"/>
    <dataValidation type="list" allowBlank="1" showInputMessage="1" showErrorMessage="1" sqref="D43:F43">
      <formula1>Processing_Loss</formula1>
    </dataValidation>
    <dataValidation type="list" allowBlank="1" showInputMessage="1" showErrorMessage="1" sqref="D59:F59">
      <formula1>Storage_Loss</formula1>
    </dataValidation>
    <dataValidation type="list" allowBlank="1" showInputMessage="1" showErrorMessage="1" sqref="D12:F12">
      <formula1>In_Field_Loss</formula1>
    </dataValidation>
    <dataValidation allowBlank="1" showInputMessage="1" showErrorMessage="1" promptTitle="Moisture Content %" prompt="The amount of water in the product often reported as a percentage." sqref="B20 C21"/>
    <dataValidation type="list" allowBlank="1" showInputMessage="1" showErrorMessage="1" sqref="D32:F32 D48:F48 D64:F64 D17:F17"/>
  </dataValidations>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6:R64"/>
  <sheetViews>
    <sheetView showGridLines="0" showRowColHeaders="0" zoomScale="125" zoomScaleNormal="125" zoomScalePageLayoutView="0" workbookViewId="0" topLeftCell="A1">
      <selection activeCell="D14" sqref="D14:D16"/>
    </sheetView>
  </sheetViews>
  <sheetFormatPr defaultColWidth="8.7109375" defaultRowHeight="15" zeroHeight="1"/>
  <cols>
    <col min="1" max="1" width="8.7109375" style="0" customWidth="1"/>
    <col min="2" max="2" width="13.421875" style="8" customWidth="1"/>
    <col min="3" max="3" width="45.421875" style="0" customWidth="1"/>
    <col min="4" max="4" width="21.421875" style="0" customWidth="1"/>
    <col min="5" max="5" width="21.7109375" style="0" customWidth="1"/>
    <col min="6" max="6" width="25.7109375" style="28" customWidth="1"/>
    <col min="7" max="7" width="25.7109375" style="0" customWidth="1"/>
    <col min="8" max="9" width="21.421875" style="0" customWidth="1"/>
    <col min="10" max="10" width="8.7109375" style="0" customWidth="1"/>
    <col min="11" max="11" width="21.140625" style="0" customWidth="1"/>
    <col min="12" max="12" width="22.28125" style="0" customWidth="1"/>
    <col min="13" max="13" width="8.7109375" style="0" customWidth="1"/>
    <col min="14" max="14" width="7.140625" style="0" customWidth="1"/>
    <col min="15" max="15" width="9.7109375" style="0" customWidth="1"/>
    <col min="16" max="16" width="8.7109375" style="0" customWidth="1"/>
    <col min="17" max="17" width="18.140625" style="0" customWidth="1"/>
  </cols>
  <sheetData>
    <row r="1" ht="14.25"/>
    <row r="2" ht="14.25"/>
    <row r="3" ht="14.25"/>
    <row r="4" ht="14.25"/>
    <row r="5" ht="14.25"/>
    <row r="6" ht="14.25">
      <c r="B6" s="270" t="s">
        <v>187</v>
      </c>
    </row>
    <row r="7" ht="14.25"/>
    <row r="8" spans="8:9" ht="14.25">
      <c r="H8" s="137"/>
      <c r="I8" s="137"/>
    </row>
    <row r="9" spans="3:9" ht="14.25">
      <c r="C9" s="18"/>
      <c r="D9" s="18"/>
      <c r="H9" s="137"/>
      <c r="I9" s="137"/>
    </row>
    <row r="10" spans="1:9" ht="14.25">
      <c r="A10" s="96"/>
      <c r="B10" s="2"/>
      <c r="C10" s="292" t="s">
        <v>31</v>
      </c>
      <c r="D10" s="226" t="s">
        <v>99</v>
      </c>
      <c r="E10" s="226" t="s">
        <v>100</v>
      </c>
      <c r="F10" s="226"/>
      <c r="G10" s="227"/>
      <c r="H10" s="226" t="s">
        <v>99</v>
      </c>
      <c r="I10" s="226" t="s">
        <v>100</v>
      </c>
    </row>
    <row r="11" spans="2:9" ht="14.25">
      <c r="B11" s="2"/>
      <c r="C11" s="108" t="s">
        <v>188</v>
      </c>
      <c r="D11" s="74" t="s">
        <v>189</v>
      </c>
      <c r="E11" s="74" t="s">
        <v>190</v>
      </c>
      <c r="F11" s="74" t="s">
        <v>191</v>
      </c>
      <c r="G11" s="108" t="s">
        <v>192</v>
      </c>
      <c r="H11" s="74" t="s">
        <v>189</v>
      </c>
      <c r="I11" s="74" t="s">
        <v>190</v>
      </c>
    </row>
    <row r="12" spans="1:9" ht="14.25">
      <c r="A12" s="96"/>
      <c r="B12" s="2"/>
      <c r="C12" s="72"/>
      <c r="D12" s="477"/>
      <c r="E12" s="477"/>
      <c r="F12" s="90"/>
      <c r="G12" s="91"/>
      <c r="H12" s="478" t="s">
        <v>193</v>
      </c>
      <c r="I12" s="478"/>
    </row>
    <row r="13" spans="1:9" ht="14.25">
      <c r="A13" s="97"/>
      <c r="B13" s="59"/>
      <c r="C13" s="42" t="s">
        <v>194</v>
      </c>
      <c r="D13" s="46" t="s">
        <v>78</v>
      </c>
      <c r="E13" s="46" t="s">
        <v>78</v>
      </c>
      <c r="F13" s="476" t="s">
        <v>195</v>
      </c>
      <c r="G13" s="476" t="s">
        <v>196</v>
      </c>
      <c r="H13" s="89"/>
      <c r="I13" s="75"/>
    </row>
    <row r="14" spans="1:9" ht="16.5" customHeight="1">
      <c r="A14" s="97"/>
      <c r="B14" s="59"/>
      <c r="C14" s="42" t="s">
        <v>197</v>
      </c>
      <c r="D14" s="44" t="s">
        <v>78</v>
      </c>
      <c r="E14" s="109" t="s">
        <v>78</v>
      </c>
      <c r="F14" s="476"/>
      <c r="G14" s="476"/>
      <c r="H14" s="89"/>
      <c r="I14" s="76"/>
    </row>
    <row r="15" spans="1:9" ht="16.5" customHeight="1">
      <c r="A15" s="97"/>
      <c r="B15" s="59"/>
      <c r="C15" s="42" t="s">
        <v>198</v>
      </c>
      <c r="D15" s="45" t="s">
        <v>78</v>
      </c>
      <c r="E15" s="110" t="s">
        <v>78</v>
      </c>
      <c r="F15" s="476"/>
      <c r="G15" s="476"/>
      <c r="H15" s="89"/>
      <c r="I15" s="77"/>
    </row>
    <row r="16" spans="1:18" ht="14.25">
      <c r="A16" s="97"/>
      <c r="B16" s="59"/>
      <c r="C16" s="42" t="s">
        <v>199</v>
      </c>
      <c r="D16" s="45" t="s">
        <v>78</v>
      </c>
      <c r="E16" s="111" t="s">
        <v>78</v>
      </c>
      <c r="F16" s="92"/>
      <c r="G16" s="93"/>
      <c r="H16" s="89"/>
      <c r="I16" s="77"/>
      <c r="Q16" s="62"/>
      <c r="R16" s="63"/>
    </row>
    <row r="17" spans="1:9" ht="16.5" customHeight="1">
      <c r="A17" s="97"/>
      <c r="B17" s="59"/>
      <c r="C17" s="42" t="s">
        <v>200</v>
      </c>
      <c r="D17" s="46" t="s">
        <v>78</v>
      </c>
      <c r="E17" s="46">
        <v>0</v>
      </c>
      <c r="F17" s="92"/>
      <c r="G17" s="94"/>
      <c r="H17" s="106" t="s">
        <v>78</v>
      </c>
      <c r="I17" s="107">
        <v>0</v>
      </c>
    </row>
    <row r="18" spans="1:9" ht="30">
      <c r="A18" s="97"/>
      <c r="B18" s="59"/>
      <c r="C18" s="42" t="s">
        <v>201</v>
      </c>
      <c r="D18" s="46" t="s">
        <v>78</v>
      </c>
      <c r="E18" s="46" t="s">
        <v>78</v>
      </c>
      <c r="F18" s="88" t="s">
        <v>195</v>
      </c>
      <c r="G18" s="88" t="s">
        <v>195</v>
      </c>
      <c r="H18" s="107" t="s">
        <v>202</v>
      </c>
      <c r="I18" s="107" t="s">
        <v>202</v>
      </c>
    </row>
    <row r="19" spans="1:9" ht="30">
      <c r="A19" s="97"/>
      <c r="B19" s="59"/>
      <c r="C19" s="42" t="s">
        <v>203</v>
      </c>
      <c r="D19" s="46" t="s">
        <v>78</v>
      </c>
      <c r="E19" s="47" t="s">
        <v>78</v>
      </c>
      <c r="F19" s="88" t="s">
        <v>195</v>
      </c>
      <c r="G19" s="88" t="s">
        <v>195</v>
      </c>
      <c r="H19" s="107" t="s">
        <v>202</v>
      </c>
      <c r="I19" s="107" t="s">
        <v>202</v>
      </c>
    </row>
    <row r="20" spans="1:9" ht="30">
      <c r="A20" s="97"/>
      <c r="B20" s="59"/>
      <c r="C20" s="42" t="s">
        <v>204</v>
      </c>
      <c r="D20" s="46" t="s">
        <v>78</v>
      </c>
      <c r="E20" s="47" t="s">
        <v>78</v>
      </c>
      <c r="F20" s="88" t="s">
        <v>195</v>
      </c>
      <c r="G20" s="88" t="s">
        <v>195</v>
      </c>
      <c r="H20" s="107" t="s">
        <v>202</v>
      </c>
      <c r="I20" s="107" t="s">
        <v>202</v>
      </c>
    </row>
    <row r="21" spans="1:9" ht="14.25">
      <c r="A21" s="97"/>
      <c r="B21" s="59"/>
      <c r="C21" s="42" t="s">
        <v>205</v>
      </c>
      <c r="D21" s="46" t="s">
        <v>78</v>
      </c>
      <c r="E21" s="46">
        <v>0</v>
      </c>
      <c r="F21" s="86"/>
      <c r="G21" s="39"/>
      <c r="H21" s="39"/>
      <c r="I21" s="39"/>
    </row>
    <row r="22" ht="18" customHeight="1">
      <c r="A22" s="97"/>
    </row>
    <row r="23" spans="1:9" ht="42.75">
      <c r="A23" s="97"/>
      <c r="E23" s="74" t="s">
        <v>206</v>
      </c>
      <c r="F23" s="87"/>
      <c r="G23" s="39"/>
      <c r="H23" s="74"/>
      <c r="I23" s="73" t="s">
        <v>207</v>
      </c>
    </row>
    <row r="24" spans="1:9" ht="14.25">
      <c r="A24" s="97"/>
      <c r="C24" s="1" t="s">
        <v>208</v>
      </c>
      <c r="E24" s="85" t="s">
        <v>78</v>
      </c>
      <c r="H24" s="74"/>
      <c r="I24" s="85" t="s">
        <v>78</v>
      </c>
    </row>
    <row r="25" spans="1:9" ht="14.25">
      <c r="A25" s="97"/>
      <c r="C25" s="1" t="s">
        <v>209</v>
      </c>
      <c r="E25" s="53" t="s">
        <v>78</v>
      </c>
      <c r="F25" s="271"/>
      <c r="H25" s="74"/>
      <c r="I25" s="74"/>
    </row>
    <row r="26" spans="1:9" ht="14.25">
      <c r="A26" s="97"/>
      <c r="C26" s="1" t="s">
        <v>210</v>
      </c>
      <c r="E26" s="53" t="s">
        <v>78</v>
      </c>
      <c r="H26" s="74"/>
      <c r="I26" s="74"/>
    </row>
    <row r="27" spans="1:9" ht="14.25">
      <c r="A27" s="97"/>
      <c r="C27" s="1" t="s">
        <v>211</v>
      </c>
      <c r="E27" s="53" t="s">
        <v>78</v>
      </c>
      <c r="H27" s="74"/>
      <c r="I27" s="74"/>
    </row>
    <row r="28" ht="14.25"/>
    <row r="29" spans="5:9" ht="14.25">
      <c r="E29" s="48"/>
      <c r="H29" s="48"/>
      <c r="I29" s="48"/>
    </row>
    <row r="30" ht="14.25"/>
    <row r="31" ht="14.25"/>
    <row r="32" ht="14.25"/>
    <row r="33" ht="16.5" customHeight="1"/>
    <row r="34" ht="16.5" customHeight="1"/>
    <row r="35" ht="16.5" customHeight="1"/>
    <row r="36" ht="16.5" customHeight="1"/>
    <row r="37" ht="16.5" customHeight="1"/>
    <row r="38" ht="14.25"/>
    <row r="39" ht="14.25"/>
    <row r="40" ht="14.25"/>
    <row r="41" ht="16.5" customHeight="1"/>
    <row r="42" ht="14.25"/>
    <row r="43" spans="1:12" s="28" customFormat="1" ht="14.25">
      <c r="A43"/>
      <c r="B43" s="8"/>
      <c r="C43"/>
      <c r="K43" s="58"/>
      <c r="L43" s="57"/>
    </row>
    <row r="44" spans="11:12" ht="14.25">
      <c r="K44" s="58"/>
      <c r="L44" s="57"/>
    </row>
    <row r="45" spans="11:12" ht="14.25">
      <c r="K45" s="58"/>
      <c r="L45" s="57"/>
    </row>
    <row r="46" ht="14.25"/>
    <row r="47" spans="17:18" ht="14.25">
      <c r="Q47" s="66"/>
      <c r="R47" s="66"/>
    </row>
    <row r="48" ht="14.25"/>
    <row r="49" spans="5:9" ht="14.25">
      <c r="E49" s="48"/>
      <c r="H49" s="48"/>
      <c r="I49" s="48"/>
    </row>
    <row r="50" ht="14.25"/>
    <row r="51" ht="36" customHeight="1"/>
    <row r="52" ht="14.25"/>
    <row r="53" ht="16.5" customHeight="1"/>
    <row r="54" ht="16.5" customHeight="1"/>
    <row r="55" ht="16.5" customHeight="1"/>
    <row r="56" ht="16.5" customHeight="1"/>
    <row r="57" ht="16.5" customHeight="1"/>
    <row r="58" ht="14.25"/>
    <row r="59" ht="14.25"/>
    <row r="60" ht="14.25"/>
    <row r="61" ht="16.5" customHeight="1"/>
    <row r="62" ht="14.25"/>
    <row r="63" spans="11:12" ht="14.25">
      <c r="K63" s="58"/>
      <c r="L63" s="57"/>
    </row>
    <row r="64" spans="11:12" ht="14.25">
      <c r="K64" s="58"/>
      <c r="L64" s="57"/>
    </row>
    <row r="65" ht="14.25"/>
    <row r="66" ht="14.25"/>
    <row r="67" ht="14.25"/>
    <row r="68" ht="14.25"/>
    <row r="69" ht="14.25"/>
    <row r="70" ht="14.25"/>
    <row r="71" ht="14.25"/>
    <row r="72" ht="14.25"/>
    <row r="73" ht="14.25"/>
    <row r="74" ht="14.25"/>
  </sheetData>
  <sheetProtection/>
  <mergeCells count="4">
    <mergeCell ref="F13:F15"/>
    <mergeCell ref="G13:G15"/>
    <mergeCell ref="D12:E12"/>
    <mergeCell ref="H12:I12"/>
  </mergeCells>
  <dataValidations count="4">
    <dataValidation allowBlank="1" showInputMessage="1" showErrorMessage="1" promptTitle="Crop Utilization" prompt="Percent of a crop that was planted, raised to maturity and harvested for its intended or alternative market." sqref="C24"/>
    <dataValidation allowBlank="1" showInputMessage="1" showErrorMessage="1" promptTitle="Edible Loss" prompt="Crop left in-field that does not meet buyers' current quality specifications but is still considered edible for human consumption." sqref="C26"/>
    <dataValidation allowBlank="1" showInputMessage="1" showErrorMessage="1" promptTitle="Marketable Loss" prompt="Crop loss that meets buyers’ current quality specifications." sqref="C25"/>
    <dataValidation allowBlank="1" showInputMessage="1" showErrorMessage="1" promptTitle="Inedible Loss" prompt="Crop that is damaged, diseased, showing signs of decay, or over mature" sqref="C27"/>
  </dataValidations>
  <printOptions/>
  <pageMargins left="0.7" right="0.7" top="0.75" bottom="0.75" header="0.3" footer="0.3"/>
  <pageSetup fitToHeight="1" fitToWidth="1" horizontalDpi="300" verticalDpi="300" orientation="landscape" scale="67" r:id="rId2"/>
  <drawing r:id="rId1"/>
</worksheet>
</file>

<file path=xl/worksheets/sheet9.xml><?xml version="1.0" encoding="utf-8"?>
<worksheet xmlns="http://schemas.openxmlformats.org/spreadsheetml/2006/main" xmlns:r="http://schemas.openxmlformats.org/officeDocument/2006/relationships">
  <dimension ref="B1:T58"/>
  <sheetViews>
    <sheetView showGridLines="0" showRowColHeaders="0" zoomScale="125" zoomScaleNormal="125" zoomScalePageLayoutView="0" workbookViewId="0" topLeftCell="A1">
      <selection activeCell="A1" sqref="A1"/>
    </sheetView>
  </sheetViews>
  <sheetFormatPr defaultColWidth="0" defaultRowHeight="15"/>
  <cols>
    <col min="1" max="1" width="10.7109375" style="0" customWidth="1"/>
    <col min="2" max="2" width="10.7109375" style="1" customWidth="1"/>
    <col min="3" max="3" width="42.140625" style="0" customWidth="1"/>
    <col min="4" max="10" width="10.7109375" style="0" customWidth="1"/>
    <col min="11" max="11" width="10.7109375" style="0" hidden="1" customWidth="1"/>
    <col min="12" max="20" width="0" style="0" hidden="1" customWidth="1"/>
    <col min="21" max="16384" width="10.7109375" style="0" hidden="1" customWidth="1"/>
  </cols>
  <sheetData>
    <row r="1" ht="15" thickBot="1">
      <c r="B1" s="1" t="s">
        <v>212</v>
      </c>
    </row>
    <row r="2" spans="3:4" ht="15" thickBot="1">
      <c r="C2" s="18" t="s">
        <v>213</v>
      </c>
      <c r="D2" s="14">
        <v>0</v>
      </c>
    </row>
    <row r="3" spans="3:4" ht="15" thickBot="1">
      <c r="C3" s="18"/>
      <c r="D3" s="18"/>
    </row>
    <row r="4" spans="3:4" ht="15" thickBot="1">
      <c r="C4" s="118" t="s">
        <v>214</v>
      </c>
      <c r="D4" s="14">
        <v>0</v>
      </c>
    </row>
    <row r="5" spans="3:4" ht="15" thickBot="1">
      <c r="C5" s="18" t="s">
        <v>215</v>
      </c>
      <c r="D5" s="14">
        <v>0</v>
      </c>
    </row>
    <row r="6" spans="3:4" ht="15" thickBot="1">
      <c r="C6" s="118" t="s">
        <v>216</v>
      </c>
      <c r="D6" s="14" t="s">
        <v>78</v>
      </c>
    </row>
    <row r="9" ht="15" thickBot="1">
      <c r="B9" s="1" t="s">
        <v>217</v>
      </c>
    </row>
    <row r="10" spans="3:4" ht="15" thickBot="1">
      <c r="C10" s="18" t="s">
        <v>218</v>
      </c>
      <c r="D10" s="124" t="e">
        <v>#REF!</v>
      </c>
    </row>
    <row r="11" spans="3:4" ht="15" thickBot="1">
      <c r="C11" s="18" t="s">
        <v>219</v>
      </c>
      <c r="D11" s="124" t="e">
        <v>#REF!</v>
      </c>
    </row>
    <row r="12" spans="3:4" ht="15" thickBot="1">
      <c r="C12" s="18" t="s">
        <v>220</v>
      </c>
      <c r="D12" s="124" t="e">
        <f>D10-D11</f>
        <v>#REF!</v>
      </c>
    </row>
    <row r="13" spans="3:4" ht="15" thickBot="1">
      <c r="C13" s="18" t="s">
        <v>221</v>
      </c>
      <c r="D13" s="124" t="s">
        <v>202</v>
      </c>
    </row>
    <row r="14" spans="3:4" ht="15" thickBot="1">
      <c r="C14" s="18" t="s">
        <v>222</v>
      </c>
      <c r="D14" s="124" t="s">
        <v>202</v>
      </c>
    </row>
    <row r="15" spans="3:4" ht="15" thickBot="1">
      <c r="C15" s="18" t="s">
        <v>223</v>
      </c>
      <c r="D15" s="124" t="s">
        <v>202</v>
      </c>
    </row>
    <row r="18" ht="15" thickBot="1">
      <c r="B18" s="1" t="s">
        <v>224</v>
      </c>
    </row>
    <row r="19" spans="3:4" ht="15" thickBot="1">
      <c r="C19" s="122" t="s">
        <v>225</v>
      </c>
      <c r="D19" s="124" t="e">
        <v>#REF!</v>
      </c>
    </row>
    <row r="20" spans="3:4" ht="15" thickBot="1">
      <c r="C20" s="122" t="s">
        <v>226</v>
      </c>
      <c r="D20" s="124" t="e">
        <v>#REF!</v>
      </c>
    </row>
    <row r="21" spans="3:4" ht="15" thickBot="1">
      <c r="C21" s="121" t="s">
        <v>220</v>
      </c>
      <c r="D21" s="124" t="e">
        <f>D19-D20</f>
        <v>#REF!</v>
      </c>
    </row>
    <row r="22" spans="3:4" ht="29.25" thickBot="1">
      <c r="C22" s="122" t="s">
        <v>221</v>
      </c>
      <c r="D22" s="124" t="s">
        <v>202</v>
      </c>
    </row>
    <row r="23" spans="3:4" ht="15" thickBot="1">
      <c r="C23" s="121" t="s">
        <v>222</v>
      </c>
      <c r="D23" s="124" t="s">
        <v>202</v>
      </c>
    </row>
    <row r="24" spans="3:4" ht="29.25" thickBot="1">
      <c r="C24" s="121" t="s">
        <v>223</v>
      </c>
      <c r="D24" s="124" t="s">
        <v>202</v>
      </c>
    </row>
    <row r="27" ht="15" thickBot="1">
      <c r="B27" s="1" t="s">
        <v>227</v>
      </c>
    </row>
    <row r="28" spans="3:4" ht="15" thickBot="1">
      <c r="C28" s="122" t="s">
        <v>228</v>
      </c>
      <c r="D28" s="124" t="e">
        <v>#REF!</v>
      </c>
    </row>
    <row r="29" spans="3:4" ht="15" thickBot="1">
      <c r="C29" s="122" t="s">
        <v>229</v>
      </c>
      <c r="D29" s="124" t="e">
        <v>#REF!</v>
      </c>
    </row>
    <row r="30" spans="3:4" ht="15" thickBot="1">
      <c r="C30" s="121" t="s">
        <v>220</v>
      </c>
      <c r="D30" s="124" t="e">
        <f>D28-D29</f>
        <v>#REF!</v>
      </c>
    </row>
    <row r="31" spans="3:4" ht="29.25" thickBot="1">
      <c r="C31" s="122" t="s">
        <v>221</v>
      </c>
      <c r="D31" s="124" t="s">
        <v>202</v>
      </c>
    </row>
    <row r="32" spans="3:4" ht="15" thickBot="1">
      <c r="C32" s="121" t="s">
        <v>222</v>
      </c>
      <c r="D32" s="124" t="s">
        <v>202</v>
      </c>
    </row>
    <row r="33" spans="3:4" ht="29.25" thickBot="1">
      <c r="C33" s="121" t="s">
        <v>223</v>
      </c>
      <c r="D33" s="124" t="s">
        <v>202</v>
      </c>
    </row>
    <row r="35" ht="14.25">
      <c r="B35" s="1" t="s">
        <v>230</v>
      </c>
    </row>
    <row r="36" spans="2:10" ht="57.75" thickBot="1">
      <c r="B36" s="18" t="s">
        <v>231</v>
      </c>
      <c r="C36" s="18"/>
      <c r="D36" s="34" t="s">
        <v>232</v>
      </c>
      <c r="E36" s="34" t="s">
        <v>233</v>
      </c>
      <c r="F36" s="34" t="s">
        <v>220</v>
      </c>
      <c r="G36" s="34" t="s">
        <v>234</v>
      </c>
      <c r="H36" s="34" t="s">
        <v>235</v>
      </c>
      <c r="I36" s="34" t="s">
        <v>236</v>
      </c>
      <c r="J36" s="34"/>
    </row>
    <row r="37" spans="2:9" ht="15" thickBot="1">
      <c r="B37" s="18">
        <v>1</v>
      </c>
      <c r="C37" s="139" t="e">
        <v>#REF!</v>
      </c>
      <c r="D37" s="36" t="e">
        <v>#REF!</v>
      </c>
      <c r="E37" s="36" t="e">
        <v>#REF!</v>
      </c>
      <c r="F37" s="36" t="e">
        <v>#REF!</v>
      </c>
      <c r="G37" s="80" t="e">
        <v>#REF!</v>
      </c>
      <c r="H37" s="80" t="e">
        <v>#REF!</v>
      </c>
      <c r="I37" s="36">
        <f>_xlfn.IFERROR(IF(D38=0,"",E37-D38),"")</f>
      </c>
    </row>
    <row r="38" spans="2:9" ht="15" thickBot="1">
      <c r="B38" s="18">
        <v>2</v>
      </c>
      <c r="C38" s="139" t="e">
        <v>#REF!</v>
      </c>
      <c r="D38" s="36" t="s">
        <v>78</v>
      </c>
      <c r="E38" s="36" t="s">
        <v>78</v>
      </c>
      <c r="F38" s="36" t="s">
        <v>78</v>
      </c>
      <c r="G38" s="80" t="s">
        <v>78</v>
      </c>
      <c r="H38" s="80" t="s">
        <v>78</v>
      </c>
      <c r="I38" s="36">
        <f>_xlfn.IFERROR(IF(D39=0,"",E38-D39),"")</f>
      </c>
    </row>
    <row r="39" spans="2:9" ht="15" thickBot="1">
      <c r="B39" s="18">
        <v>3</v>
      </c>
      <c r="C39" s="139" t="e">
        <v>#REF!</v>
      </c>
      <c r="D39" s="36" t="s">
        <v>78</v>
      </c>
      <c r="E39" s="36" t="s">
        <v>78</v>
      </c>
      <c r="F39" s="36" t="s">
        <v>78</v>
      </c>
      <c r="G39" s="80" t="s">
        <v>78</v>
      </c>
      <c r="H39" s="80" t="s">
        <v>78</v>
      </c>
      <c r="I39" s="36">
        <f>_xlfn.IFERROR(IF(D40=0,"",E39-D40),"")</f>
      </c>
    </row>
    <row r="40" spans="2:9" ht="15" thickBot="1">
      <c r="B40" s="18">
        <v>4</v>
      </c>
      <c r="C40" s="139" t="e">
        <v>#REF!</v>
      </c>
      <c r="D40" s="36" t="s">
        <v>78</v>
      </c>
      <c r="E40" s="36" t="s">
        <v>78</v>
      </c>
      <c r="F40" s="36" t="s">
        <v>78</v>
      </c>
      <c r="G40" s="80" t="s">
        <v>78</v>
      </c>
      <c r="H40" s="80" t="s">
        <v>78</v>
      </c>
      <c r="I40" s="68"/>
    </row>
    <row r="41" spans="2:11" ht="14.25">
      <c r="B41" s="28"/>
      <c r="C41" s="28"/>
      <c r="D41" s="28"/>
      <c r="E41" s="28"/>
      <c r="F41" s="28"/>
      <c r="G41" s="81"/>
      <c r="H41" s="81"/>
      <c r="I41" s="28"/>
      <c r="J41" s="28"/>
      <c r="K41" s="28"/>
    </row>
    <row r="42" spans="5:12" ht="101.25" thickBot="1">
      <c r="E42" s="34" t="s">
        <v>237</v>
      </c>
      <c r="F42" s="34" t="s">
        <v>238</v>
      </c>
      <c r="G42" s="82" t="s">
        <v>234</v>
      </c>
      <c r="H42" s="82" t="s">
        <v>235</v>
      </c>
      <c r="I42" s="15" t="s">
        <v>221</v>
      </c>
      <c r="L42" s="28"/>
    </row>
    <row r="43" spans="5:12" ht="15" thickBot="1">
      <c r="E43" s="36" t="e">
        <f>E37</f>
        <v>#REF!</v>
      </c>
      <c r="F43" s="36">
        <f>D38</f>
      </c>
      <c r="G43" s="80" t="e">
        <f>H37</f>
        <v>#REF!</v>
      </c>
      <c r="H43" s="80">
        <f>G38</f>
      </c>
      <c r="I43" s="36" t="str">
        <f>_xlfn.IFERROR(IF(OR(G43=0,H43=0),"n/a",E43*((1-G43)/(1-H43))-F43),"n/a")</f>
        <v>n/a</v>
      </c>
      <c r="L43" s="28"/>
    </row>
    <row r="44" spans="5:9" ht="15" thickBot="1">
      <c r="E44" s="36">
        <f>IF(D39=0,"",E38)</f>
      </c>
      <c r="F44" s="36">
        <f>D39</f>
      </c>
      <c r="G44" s="80">
        <f>H38</f>
      </c>
      <c r="H44" s="80">
        <f>G39</f>
      </c>
      <c r="I44" s="36" t="str">
        <f>_xlfn.IFERROR(IF(OR(G44=0,H44=0),"n/a",E44*((1-G44)/(1-H44))-F44),"n/a")</f>
        <v>n/a</v>
      </c>
    </row>
    <row r="45" spans="5:9" ht="15" thickBot="1">
      <c r="E45" s="36">
        <f>IF(D40=0,"",E39)</f>
      </c>
      <c r="F45" s="36">
        <f>D40</f>
      </c>
      <c r="G45" s="80">
        <f>H39</f>
      </c>
      <c r="H45" s="80">
        <f>G40</f>
      </c>
      <c r="I45" s="36" t="str">
        <f>_xlfn.IFERROR(IF(OR(G45=0,H45=0),"n/a",E45*((1-G45)/(1-H45))-F45),"n/a")</f>
        <v>n/a</v>
      </c>
    </row>
    <row r="48" spans="2:7" ht="14.25">
      <c r="B48" s="19" t="s">
        <v>239</v>
      </c>
      <c r="E48" s="1"/>
      <c r="F48" s="1"/>
      <c r="G48" s="1"/>
    </row>
    <row r="49" spans="3:7" ht="15" thickBot="1">
      <c r="C49" s="2"/>
      <c r="D49" s="6" t="s">
        <v>240</v>
      </c>
      <c r="E49" s="6" t="s">
        <v>241</v>
      </c>
      <c r="F49" s="6" t="s">
        <v>242</v>
      </c>
      <c r="G49" s="6" t="s">
        <v>243</v>
      </c>
    </row>
    <row r="50" spans="3:8" ht="15" thickBot="1">
      <c r="C50" s="8">
        <v>0</v>
      </c>
      <c r="D50" s="64" t="e">
        <v>#VALUE!</v>
      </c>
      <c r="E50" s="64" t="e">
        <v>#VALUE!</v>
      </c>
      <c r="F50" s="64" t="e">
        <v>#VALUE!</v>
      </c>
      <c r="G50" s="64" t="e">
        <v>#VALUE!</v>
      </c>
      <c r="H50" s="162" t="s">
        <v>244</v>
      </c>
    </row>
    <row r="51" spans="15:16" ht="14.25">
      <c r="O51" s="68"/>
      <c r="P51" s="68"/>
    </row>
    <row r="52" spans="3:16" ht="15" thickBot="1">
      <c r="C52" t="s">
        <v>245</v>
      </c>
      <c r="D52" s="6" t="s">
        <v>240</v>
      </c>
      <c r="E52" s="6" t="s">
        <v>241</v>
      </c>
      <c r="F52" s="6" t="s">
        <v>242</v>
      </c>
      <c r="G52" s="6" t="s">
        <v>243</v>
      </c>
      <c r="O52" s="68"/>
      <c r="P52" s="68"/>
    </row>
    <row r="53" spans="3:16" ht="15" thickBot="1">
      <c r="C53" s="18">
        <f>C50</f>
        <v>0</v>
      </c>
      <c r="D53" s="252" t="e">
        <f>IF(D50&gt;=0,D50,"")</f>
        <v>#VALUE!</v>
      </c>
      <c r="E53" s="252" t="e">
        <f>IF(E50&gt;=0,E50,"")</f>
        <v>#VALUE!</v>
      </c>
      <c r="F53" s="252" t="e">
        <f>IF(F50&gt;=0,F50,"")</f>
        <v>#VALUE!</v>
      </c>
      <c r="G53" s="252" t="e">
        <f>IF(G50&gt;=0,G50,"")</f>
        <v>#VALUE!</v>
      </c>
      <c r="O53" s="68"/>
      <c r="P53" s="68"/>
    </row>
    <row r="54" spans="3:20" ht="15" customHeight="1" thickBot="1">
      <c r="C54" s="18">
        <f>C50</f>
        <v>0</v>
      </c>
      <c r="D54" s="252" t="e">
        <f>IF(D50&lt;0,D50,"")</f>
        <v>#VALUE!</v>
      </c>
      <c r="E54" s="252" t="e">
        <f>IF(E50&lt;0,E50,"")</f>
        <v>#VALUE!</v>
      </c>
      <c r="F54" s="252" t="e">
        <f>IF(F50&lt;0,F50,"")</f>
        <v>#VALUE!</v>
      </c>
      <c r="G54" s="252" t="e">
        <f>IF(G50&lt;0,G50,"")</f>
        <v>#VALUE!</v>
      </c>
      <c r="N54" s="40" t="s">
        <v>246</v>
      </c>
      <c r="O54" s="69" t="s">
        <v>232</v>
      </c>
      <c r="P54" s="69" t="s">
        <v>233</v>
      </c>
      <c r="Q54" s="40" t="s">
        <v>247</v>
      </c>
      <c r="R54" s="40" t="s">
        <v>231</v>
      </c>
      <c r="S54" s="40" t="s">
        <v>234</v>
      </c>
      <c r="T54" s="40" t="s">
        <v>235</v>
      </c>
    </row>
    <row r="55" spans="14:20" ht="14.25">
      <c r="N55" s="41" t="s">
        <v>248</v>
      </c>
      <c r="O55" s="70" t="s">
        <v>202</v>
      </c>
      <c r="P55" s="51">
        <v>0</v>
      </c>
      <c r="Q55" s="52" t="s">
        <v>202</v>
      </c>
      <c r="R55" s="41">
        <f>RANK(P55,$P$55:$P$58)</f>
        <v>1</v>
      </c>
      <c r="S55" s="60" t="s">
        <v>202</v>
      </c>
      <c r="T55" s="61">
        <v>0</v>
      </c>
    </row>
    <row r="56" spans="14:20" ht="14.25">
      <c r="N56" s="41" t="s">
        <v>217</v>
      </c>
      <c r="O56" s="51">
        <v>0</v>
      </c>
      <c r="P56" s="51">
        <v>0</v>
      </c>
      <c r="Q56" s="51">
        <v>0</v>
      </c>
      <c r="R56" s="41">
        <f>RANK(P56,$P$55:$P$58)</f>
        <v>1</v>
      </c>
      <c r="S56" s="61">
        <v>0</v>
      </c>
      <c r="T56" s="61">
        <v>0</v>
      </c>
    </row>
    <row r="57" spans="14:20" ht="14.25">
      <c r="N57" s="41" t="s">
        <v>224</v>
      </c>
      <c r="O57" s="51">
        <v>0</v>
      </c>
      <c r="P57" s="51">
        <v>0</v>
      </c>
      <c r="Q57" s="51">
        <v>0</v>
      </c>
      <c r="R57" s="41">
        <f>RANK(P57,$P$55:$P$58)</f>
        <v>1</v>
      </c>
      <c r="S57" s="61">
        <v>0</v>
      </c>
      <c r="T57" s="61">
        <v>0</v>
      </c>
    </row>
    <row r="58" spans="14:20" ht="14.25">
      <c r="N58" s="41" t="s">
        <v>227</v>
      </c>
      <c r="O58" s="51">
        <v>0</v>
      </c>
      <c r="P58" s="51">
        <v>0</v>
      </c>
      <c r="Q58" s="51">
        <v>0</v>
      </c>
      <c r="R58" s="41">
        <f>RANK(P58,$P$55:$P$58)</f>
        <v>1</v>
      </c>
      <c r="S58" s="61">
        <v>0</v>
      </c>
      <c r="T58" s="61">
        <v>0</v>
      </c>
    </row>
  </sheetData>
  <sheetProtection/>
  <dataValidations count="12">
    <dataValidation allowBlank="1" showInputMessage="1" showErrorMessage="1" promptTitle="Pounds Leaving Packinghouse" prompt="Pounds of specified crop that are loaded onto trucks going to storage facility on farm or leaving the farm&#10;" sqref="C11"/>
    <dataValidation allowBlank="1" showInputMessage="1" showErrorMessage="1" promptTitle="Pounds Receive at Packinghouse" prompt="Pounds of harvested crop that are received at the packinghouse&#10;" sqref="C10"/>
    <dataValidation allowBlank="1" showInputMessage="1" showErrorMessage="1" promptTitle="Pounds Received Processing " prompt="Pounds of harvested crop that are received at the processing facility&#10;" sqref="C19"/>
    <dataValidation allowBlank="1" showInputMessage="1" showErrorMessage="1" promptTitle="Pounds Leaving Processing" prompt="Pounds of specified crop that are loaded onto trucks going to storage facility on farm or leaving the farm&#10;" sqref="C20"/>
    <dataValidation allowBlank="1" showInputMessage="1" showErrorMessage="1" promptTitle="Pounds Entering Storage" prompt="Pounds of the specified crop of interest that are stored over the course of one growing season" sqref="C28"/>
    <dataValidation allowBlank="1" showInputMessage="1" showErrorMessage="1" promptTitle="Pounds Leaving Storage" prompt="Pounds of the crop of interest leaving the storage facility (adjusted within the calculator for any moisture loss while in storage) for the packhouse or for market within the same harvest year entered" sqref="C29"/>
    <dataValidation allowBlank="1" showInputMessage="1" showErrorMessage="1" promptTitle="Immature Acres" prompt="Total amount (in acres) of the managed area that was planted for the crop, but did not reach maturity, for example due to pest or weather damage" sqref="F49"/>
    <dataValidation allowBlank="1" showInputMessage="1" showErrorMessage="1" promptTitle="Acres Harvested" prompt="Total amount (in acres) of managed area per crop that are harvested&#10;" sqref="E49"/>
    <dataValidation allowBlank="1" showInputMessage="1" showErrorMessage="1" promptTitle="Acres Planted" prompt="Total amount (in acres) of managed area out into production for crop(s) of interest" sqref="D49"/>
    <dataValidation allowBlank="1" showErrorMessage="1" promptTitle="Acres Planted" prompt="Total amount (in acres) of managed area out into production for crop(s) of interest" sqref="D52"/>
    <dataValidation allowBlank="1" showErrorMessage="1" promptTitle="Acres Harvested" prompt="Total amount (in acres) of managed area per crop that are harvested&#10;" sqref="E52"/>
    <dataValidation allowBlank="1" showErrorMessage="1" promptTitle="Immature Acres" prompt="Total amount (in acres) of the managed area that was planted for the crop, but did not reach maturity, for example due to pest or weather damage" sqref="F52"/>
  </dataValidation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installer</dc:creator>
  <cp:keywords/>
  <dc:description/>
  <cp:lastModifiedBy>Kai Robertson</cp:lastModifiedBy>
  <dcterms:created xsi:type="dcterms:W3CDTF">2018-05-16T15:43:50Z</dcterms:created>
  <dcterms:modified xsi:type="dcterms:W3CDTF">2023-07-25T22:53:36Z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0x010100AC281E30B330734D97058B1D0CF7E5F2</vt:lpwstr>
  </property>
  <property fmtid="{D5CDD505-2E9C-101B-9397-08002B2CF9AE}" pid="3" name="AuthorIds_UIVersion_512">
    <vt:lpwstr>38</vt:lpwstr>
  </property>
  <property fmtid="{D5CDD505-2E9C-101B-9397-08002B2CF9AE}" pid="4" name="Order1">
    <vt:lpwstr/>
  </property>
  <property fmtid="{D5CDD505-2E9C-101B-9397-08002B2CF9AE}" pid="5" name="Property">
    <vt:lpwstr/>
  </property>
  <property fmtid="{D5CDD505-2E9C-101B-9397-08002B2CF9AE}" pid="6" name="Last Modified0">
    <vt:lpwstr/>
  </property>
  <property fmtid="{D5CDD505-2E9C-101B-9397-08002B2CF9AE}" pid="7" name="Order3">
    <vt:lpwstr/>
  </property>
  <property fmtid="{D5CDD505-2E9C-101B-9397-08002B2CF9AE}" pid="8" name="Doc Type">
    <vt:lpwstr/>
  </property>
  <property fmtid="{D5CDD505-2E9C-101B-9397-08002B2CF9AE}" pid="9" name="z05u">
    <vt:lpwstr/>
  </property>
  <property fmtid="{D5CDD505-2E9C-101B-9397-08002B2CF9AE}" pid="10" name="Project">
    <vt:lpwstr/>
  </property>
  <property fmtid="{D5CDD505-2E9C-101B-9397-08002B2CF9AE}" pid="11" name="Source">
    <vt:lpwstr/>
  </property>
  <property fmtid="{D5CDD505-2E9C-101B-9397-08002B2CF9AE}" pid="12" name="Order2">
    <vt:lpwstr/>
  </property>
  <property fmtid="{D5CDD505-2E9C-101B-9397-08002B2CF9AE}" pid="13" name="OrderIndustryProjectManagement">
    <vt:lpwstr/>
  </property>
  <property fmtid="{D5CDD505-2E9C-101B-9397-08002B2CF9AE}" pid="14" name="cznj">
    <vt:lpwstr/>
  </property>
  <property fmtid="{D5CDD505-2E9C-101B-9397-08002B2CF9AE}" pid="15" name="OrderIndustry">
    <vt:lpwstr/>
  </property>
  <property fmtid="{D5CDD505-2E9C-101B-9397-08002B2CF9AE}" pid="16" name="SharedWithUsers">
    <vt:lpwstr>667;#Gregory Baker</vt:lpwstr>
  </property>
  <property fmtid="{D5CDD505-2E9C-101B-9397-08002B2CF9AE}" pid="17" name="_ip_UnifiedCompliancePolicyUIAction">
    <vt:lpwstr/>
  </property>
  <property fmtid="{D5CDD505-2E9C-101B-9397-08002B2CF9AE}" pid="18" name="_ip_UnifiedCompliancePolicyProperties">
    <vt:lpwstr/>
  </property>
  <property fmtid="{D5CDD505-2E9C-101B-9397-08002B2CF9AE}" pid="19" name="CheckoutINFO">
    <vt:lpwstr/>
  </property>
  <property fmtid="{D5CDD505-2E9C-101B-9397-08002B2CF9AE}" pid="20" name="TaxCatchAll">
    <vt:lpwstr/>
  </property>
  <property fmtid="{D5CDD505-2E9C-101B-9397-08002B2CF9AE}" pid="21" name="lcf76f155ced4ddcb4097134ff3c332f">
    <vt:lpwstr/>
  </property>
  <property fmtid="{D5CDD505-2E9C-101B-9397-08002B2CF9AE}" pid="22" name="_dlc_DocId">
    <vt:lpwstr>ZWT553CSYUJ6-1210863394-34</vt:lpwstr>
  </property>
  <property fmtid="{D5CDD505-2E9C-101B-9397-08002B2CF9AE}" pid="23" name="_dlc_DocIdItemGuid">
    <vt:lpwstr>62954916-d641-4207-bfdf-947c974eda4a</vt:lpwstr>
  </property>
  <property fmtid="{D5CDD505-2E9C-101B-9397-08002B2CF9AE}" pid="24" name="_dlc_DocIdUrl">
    <vt:lpwstr>https://anthesisllc.sharepoint.com/teams/External_-_WWF_UK_Global_FLW_Metric_All_Access_365/_layouts/15/DocIdRedir.aspx?ID=ZWT553CSYUJ6-1210863394-34, ZWT553CSYUJ6-1210863394-34</vt:lpwstr>
  </property>
</Properties>
</file>